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PEM\Desktop\BiologiaVIsábadoDOCS\"/>
    </mc:Choice>
  </mc:AlternateContent>
  <bookViews>
    <workbookView xWindow="0" yWindow="0" windowWidth="19200" windowHeight="11460" firstSheet="3" activeTab="3"/>
  </bookViews>
  <sheets>
    <sheet name="VI Sabado " sheetId="1" state="hidden" r:id="rId1"/>
    <sheet name="II Diario " sheetId="2" state="hidden" r:id="rId2"/>
    <sheet name="VI Diario" sheetId="4" state="hidden" r:id="rId3"/>
    <sheet name="Geobiologia " sheetId="3" r:id="rId4"/>
  </sheets>
  <calcPr calcId="162913"/>
</workbook>
</file>

<file path=xl/calcChain.xml><?xml version="1.0" encoding="utf-8"?>
<calcChain xmlns="http://schemas.openxmlformats.org/spreadsheetml/2006/main">
  <c r="H8" i="3" l="1"/>
  <c r="H13" i="3"/>
  <c r="H14" i="3"/>
  <c r="H7" i="3"/>
  <c r="H9" i="3"/>
  <c r="H15" i="3"/>
  <c r="H10" i="3"/>
  <c r="H11" i="3"/>
  <c r="H6" i="3"/>
  <c r="H16" i="3"/>
  <c r="H12" i="3"/>
  <c r="E16" i="3"/>
  <c r="G15" i="3"/>
  <c r="G14" i="3"/>
  <c r="G6" i="3"/>
  <c r="G7" i="3"/>
  <c r="G8" i="3"/>
  <c r="G9" i="3"/>
  <c r="G10" i="3"/>
  <c r="G11" i="3"/>
  <c r="G12" i="3"/>
  <c r="G13" i="3"/>
  <c r="E7" i="3"/>
  <c r="I7" i="3" s="1"/>
  <c r="E8" i="3"/>
  <c r="I8" i="3" s="1"/>
  <c r="E9" i="3"/>
  <c r="I9" i="3" s="1"/>
  <c r="E10" i="3"/>
  <c r="I10" i="3" s="1"/>
  <c r="E11" i="3"/>
  <c r="I11" i="3" s="1"/>
  <c r="E12" i="3"/>
  <c r="I12" i="3" s="1"/>
  <c r="E13" i="3"/>
  <c r="I13" i="3" s="1"/>
  <c r="E14" i="3"/>
  <c r="I14" i="3" s="1"/>
  <c r="E15" i="3"/>
  <c r="I15" i="3" s="1"/>
  <c r="E6" i="3"/>
  <c r="I6" i="3" s="1"/>
  <c r="G16" i="3" l="1"/>
  <c r="I16" i="3" s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6" i="1"/>
  <c r="J13" i="1"/>
  <c r="K13" i="1"/>
  <c r="H13" i="1"/>
  <c r="J29" i="1"/>
  <c r="K29" i="1"/>
  <c r="J31" i="1"/>
  <c r="H31" i="1"/>
  <c r="H29" i="1"/>
  <c r="J12" i="1"/>
  <c r="K12" i="1"/>
  <c r="H12" i="1"/>
  <c r="I12" i="1"/>
  <c r="J32" i="1"/>
  <c r="K32" i="1"/>
  <c r="H32" i="1"/>
  <c r="I32" i="1"/>
  <c r="K7" i="1"/>
  <c r="K8" i="1"/>
  <c r="K9" i="1"/>
  <c r="L9" i="1" s="1"/>
  <c r="O9" i="1" s="1"/>
  <c r="R9" i="1" s="1"/>
  <c r="K10" i="1"/>
  <c r="K11" i="1"/>
  <c r="K14" i="1"/>
  <c r="K15" i="1"/>
  <c r="K16" i="1"/>
  <c r="K17" i="1"/>
  <c r="K18" i="1"/>
  <c r="K19" i="1"/>
  <c r="L19" i="1" s="1"/>
  <c r="O19" i="1" s="1"/>
  <c r="R19" i="1" s="1"/>
  <c r="K20" i="1"/>
  <c r="K21" i="1"/>
  <c r="K22" i="1"/>
  <c r="K23" i="1"/>
  <c r="K24" i="1"/>
  <c r="K25" i="1"/>
  <c r="K26" i="1"/>
  <c r="K27" i="1"/>
  <c r="K28" i="1"/>
  <c r="K30" i="1"/>
  <c r="K31" i="1"/>
  <c r="K33" i="1"/>
  <c r="K34" i="1"/>
  <c r="K35" i="1"/>
  <c r="K6" i="1"/>
  <c r="H27" i="1"/>
  <c r="I27" i="1"/>
  <c r="L27" i="1"/>
  <c r="I7" i="1"/>
  <c r="I8" i="1"/>
  <c r="L8" i="1"/>
  <c r="I9" i="1"/>
  <c r="I10" i="1"/>
  <c r="I11" i="1"/>
  <c r="I13" i="1"/>
  <c r="L13" i="1"/>
  <c r="I15" i="1"/>
  <c r="I16" i="1"/>
  <c r="I17" i="1"/>
  <c r="I18" i="1"/>
  <c r="L18" i="1" s="1"/>
  <c r="O18" i="1" s="1"/>
  <c r="R18" i="1" s="1"/>
  <c r="I19" i="1"/>
  <c r="I20" i="1"/>
  <c r="I21" i="1"/>
  <c r="I22" i="1"/>
  <c r="I23" i="1"/>
  <c r="L23" i="1" s="1"/>
  <c r="O23" i="1" s="1"/>
  <c r="R23" i="1" s="1"/>
  <c r="I24" i="1"/>
  <c r="L24" i="1" s="1"/>
  <c r="O24" i="1" s="1"/>
  <c r="R24" i="1" s="1"/>
  <c r="I25" i="1"/>
  <c r="I26" i="1"/>
  <c r="I28" i="1"/>
  <c r="L28" i="1"/>
  <c r="I29" i="1"/>
  <c r="I30" i="1"/>
  <c r="I31" i="1"/>
  <c r="L31" i="1"/>
  <c r="I33" i="1"/>
  <c r="I34" i="1"/>
  <c r="L34" i="1"/>
  <c r="I35" i="1"/>
  <c r="I6" i="1"/>
  <c r="L6" i="1"/>
  <c r="H14" i="1"/>
  <c r="I14" i="1"/>
  <c r="L14" i="1"/>
  <c r="K36" i="1"/>
  <c r="I36" i="1"/>
  <c r="H7" i="2"/>
  <c r="I7" i="2"/>
  <c r="L29" i="1"/>
  <c r="L35" i="1"/>
  <c r="L33" i="1"/>
  <c r="L30" i="1"/>
  <c r="L21" i="1"/>
  <c r="L15" i="1"/>
  <c r="L7" i="1"/>
  <c r="L32" i="1"/>
  <c r="L12" i="1"/>
  <c r="H35" i="2"/>
  <c r="I35" i="2"/>
  <c r="H8" i="2"/>
  <c r="H9" i="2"/>
  <c r="I9" i="2"/>
  <c r="H10" i="2"/>
  <c r="I10" i="2"/>
  <c r="H11" i="2"/>
  <c r="I11" i="2"/>
  <c r="H12" i="2"/>
  <c r="I12" i="2"/>
  <c r="H13" i="2"/>
  <c r="H14" i="2"/>
  <c r="H15" i="2"/>
  <c r="H16" i="2"/>
  <c r="I16" i="2"/>
  <c r="H17" i="2"/>
  <c r="H18" i="2"/>
  <c r="I18" i="2"/>
  <c r="H19" i="2"/>
  <c r="I19" i="2"/>
  <c r="H20" i="2"/>
  <c r="H21" i="2"/>
  <c r="H22" i="2"/>
  <c r="I22" i="2"/>
  <c r="H23" i="2"/>
  <c r="H24" i="2"/>
  <c r="I24" i="2"/>
  <c r="H25" i="2"/>
  <c r="H26" i="2"/>
  <c r="I26" i="2"/>
  <c r="H27" i="2"/>
  <c r="I27" i="2"/>
  <c r="H28" i="2"/>
  <c r="I28" i="2"/>
  <c r="H29" i="2"/>
  <c r="H30" i="2"/>
  <c r="H31" i="2"/>
  <c r="I31" i="2"/>
  <c r="H32" i="2"/>
  <c r="I32" i="2"/>
  <c r="H33" i="2"/>
  <c r="I33" i="2"/>
  <c r="H34" i="2"/>
  <c r="I34" i="2"/>
  <c r="I14" i="2"/>
  <c r="I13" i="2"/>
  <c r="I29" i="2"/>
  <c r="I30" i="2"/>
  <c r="I21" i="2"/>
  <c r="I8" i="2"/>
  <c r="I15" i="2"/>
  <c r="I17" i="2"/>
  <c r="I20" i="2"/>
  <c r="I23" i="2"/>
  <c r="I25" i="2"/>
  <c r="L34" i="2"/>
  <c r="N34" i="2"/>
  <c r="O34" i="2"/>
  <c r="Q34" i="2"/>
  <c r="R34" i="2"/>
  <c r="S6" i="4"/>
  <c r="T6" i="4"/>
  <c r="S7" i="4"/>
  <c r="T7" i="4"/>
  <c r="S8" i="4"/>
  <c r="T8" i="4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7" i="1"/>
  <c r="Q6" i="1"/>
  <c r="W7" i="4"/>
  <c r="W8" i="4"/>
  <c r="W6" i="4"/>
  <c r="G8" i="4"/>
  <c r="E8" i="4"/>
  <c r="G7" i="4"/>
  <c r="G6" i="4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5" i="2"/>
  <c r="Q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5" i="2"/>
  <c r="N7" i="2"/>
  <c r="L35" i="2"/>
  <c r="O35" i="2"/>
  <c r="R35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7" i="2"/>
  <c r="O13" i="2"/>
  <c r="R13" i="2"/>
  <c r="H8" i="4"/>
  <c r="U8" i="4"/>
  <c r="X8" i="4"/>
  <c r="O10" i="2"/>
  <c r="R10" i="2"/>
  <c r="O24" i="2"/>
  <c r="R24" i="2"/>
  <c r="O14" i="2"/>
  <c r="R14" i="2"/>
  <c r="O12" i="2"/>
  <c r="R12" i="2"/>
  <c r="O9" i="2"/>
  <c r="R9" i="2"/>
  <c r="O15" i="2"/>
  <c r="R15" i="2"/>
  <c r="O25" i="2"/>
  <c r="R25" i="2"/>
  <c r="O21" i="2"/>
  <c r="R21" i="2"/>
  <c r="O17" i="2"/>
  <c r="R17" i="2"/>
  <c r="O26" i="2"/>
  <c r="R26" i="2"/>
  <c r="O16" i="2"/>
  <c r="R16" i="2"/>
  <c r="O33" i="2"/>
  <c r="R33" i="2"/>
  <c r="O22" i="2"/>
  <c r="R22" i="2"/>
  <c r="O20" i="2"/>
  <c r="R20" i="2"/>
  <c r="O18" i="2"/>
  <c r="R18" i="2"/>
  <c r="O11" i="2"/>
  <c r="R11" i="2"/>
  <c r="O31" i="2"/>
  <c r="R31" i="2"/>
  <c r="O28" i="2"/>
  <c r="R28" i="2"/>
  <c r="O7" i="2"/>
  <c r="R7" i="2"/>
  <c r="O32" i="2"/>
  <c r="R32" i="2"/>
  <c r="O30" i="2"/>
  <c r="R30" i="2"/>
  <c r="O29" i="2"/>
  <c r="R29" i="2"/>
  <c r="O27" i="2"/>
  <c r="R27" i="2"/>
  <c r="O23" i="2"/>
  <c r="R23" i="2"/>
  <c r="O19" i="2"/>
  <c r="R19" i="2"/>
  <c r="O8" i="2"/>
  <c r="R8" i="2"/>
  <c r="E7" i="4"/>
  <c r="E6" i="4"/>
  <c r="E33" i="1"/>
  <c r="G33" i="1"/>
  <c r="E34" i="1"/>
  <c r="G34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5" i="1"/>
  <c r="G35" i="1"/>
  <c r="E36" i="1"/>
  <c r="G36" i="1"/>
  <c r="E6" i="1"/>
  <c r="G6" i="1"/>
  <c r="O6" i="1"/>
  <c r="E7" i="1"/>
  <c r="G7" i="1"/>
  <c r="O31" i="1"/>
  <c r="R31" i="1"/>
  <c r="O15" i="1"/>
  <c r="R15" i="1"/>
  <c r="O34" i="1"/>
  <c r="R34" i="1"/>
  <c r="O35" i="1"/>
  <c r="R35" i="1"/>
  <c r="O29" i="1"/>
  <c r="R29" i="1"/>
  <c r="O21" i="1"/>
  <c r="R21" i="1"/>
  <c r="O13" i="1"/>
  <c r="R13" i="1"/>
  <c r="O7" i="1"/>
  <c r="R7" i="1"/>
  <c r="O36" i="1"/>
  <c r="R36" i="1"/>
  <c r="O32" i="1"/>
  <c r="R32" i="1"/>
  <c r="O30" i="1"/>
  <c r="R30" i="1"/>
  <c r="O28" i="1"/>
  <c r="R28" i="1"/>
  <c r="O14" i="1"/>
  <c r="R14" i="1"/>
  <c r="O12" i="1"/>
  <c r="R12" i="1"/>
  <c r="O8" i="1"/>
  <c r="R8" i="1"/>
  <c r="O33" i="1"/>
  <c r="R33" i="1"/>
  <c r="O27" i="1"/>
  <c r="R27" i="1"/>
  <c r="R6" i="1"/>
  <c r="H7" i="4"/>
  <c r="U7" i="4"/>
  <c r="X7" i="4"/>
  <c r="H6" i="4"/>
  <c r="U6" i="4"/>
  <c r="X6" i="4"/>
  <c r="L20" i="1" l="1"/>
  <c r="O20" i="1" s="1"/>
  <c r="R20" i="1" s="1"/>
  <c r="L17" i="1"/>
  <c r="O17" i="1"/>
  <c r="R17" i="1" s="1"/>
  <c r="L10" i="1"/>
  <c r="O10" i="1" s="1"/>
  <c r="R10" i="1" s="1"/>
  <c r="L11" i="1"/>
  <c r="O11" i="1" s="1"/>
  <c r="R11" i="1" s="1"/>
  <c r="L26" i="1"/>
  <c r="O26" i="1" s="1"/>
  <c r="R26" i="1" s="1"/>
  <c r="L25" i="1"/>
  <c r="O25" i="1" s="1"/>
  <c r="R25" i="1" s="1"/>
  <c r="L22" i="1"/>
  <c r="O22" i="1" s="1"/>
  <c r="R22" i="1" s="1"/>
  <c r="L16" i="1"/>
  <c r="O16" i="1" s="1"/>
  <c r="R16" i="1" s="1"/>
</calcChain>
</file>

<file path=xl/sharedStrings.xml><?xml version="1.0" encoding="utf-8"?>
<sst xmlns="http://schemas.openxmlformats.org/spreadsheetml/2006/main" count="160" uniqueCount="129">
  <si>
    <t xml:space="preserve">Universidad de San Carños de Guatemala </t>
  </si>
  <si>
    <t xml:space="preserve">Escuela de Formación de Profesores de Enseñanza Media </t>
  </si>
  <si>
    <t xml:space="preserve">MSc. Jaime Tres </t>
  </si>
  <si>
    <t xml:space="preserve">Curso: Biología VI </t>
  </si>
  <si>
    <t xml:space="preserve">Plan: Sabatino </t>
  </si>
  <si>
    <t xml:space="preserve">No. </t>
  </si>
  <si>
    <t>Carnet</t>
  </si>
  <si>
    <t xml:space="preserve">Apellidos, Nombres </t>
  </si>
  <si>
    <t>Parcial 1 100</t>
  </si>
  <si>
    <t>Total Parciales  30ptd</t>
  </si>
  <si>
    <t xml:space="preserve">100 presentación </t>
  </si>
  <si>
    <t>Presentación 10</t>
  </si>
  <si>
    <t xml:space="preserve">100 trabajo escrito </t>
  </si>
  <si>
    <t>Trabajo Escrito  10</t>
  </si>
  <si>
    <t>TOTAL</t>
  </si>
  <si>
    <t>Participacion en clase  total 13</t>
  </si>
  <si>
    <t>Laboratorio 20</t>
  </si>
  <si>
    <t>Zona 70</t>
  </si>
  <si>
    <t>Final 100</t>
  </si>
  <si>
    <t>Final 30</t>
  </si>
  <si>
    <t xml:space="preserve">Total </t>
  </si>
  <si>
    <t xml:space="preserve">Barrios Barrio, Dex </t>
  </si>
  <si>
    <t xml:space="preserve">Lacán Robles, Sara </t>
  </si>
  <si>
    <t xml:space="preserve">Mendoza Fernando </t>
  </si>
  <si>
    <t>Martin Osorio Patricia</t>
  </si>
  <si>
    <t xml:space="preserve">Atz, Alma Gricelda </t>
  </si>
  <si>
    <t>López Estrada, María José</t>
  </si>
  <si>
    <t>García Rojas, Philip</t>
  </si>
  <si>
    <t xml:space="preserve">Calderon Martínez, Evelyn </t>
  </si>
  <si>
    <t xml:space="preserve">Grijalva Navas, Brenda </t>
  </si>
  <si>
    <t xml:space="preserve">Sanchez Loyo, Karen </t>
  </si>
  <si>
    <t xml:space="preserve">Jiménez, Lissette Nohemí </t>
  </si>
  <si>
    <t xml:space="preserve">Valveth Cruz, Mónica </t>
  </si>
  <si>
    <t xml:space="preserve">García Osorio Luis Fernando </t>
  </si>
  <si>
    <t xml:space="preserve">Ordoñez C. Rosemary </t>
  </si>
  <si>
    <t xml:space="preserve">Lanuza Duque, Carmen </t>
  </si>
  <si>
    <t xml:space="preserve">Tartón Otzoy, Glendy </t>
  </si>
  <si>
    <t xml:space="preserve">Pineda, Dinora </t>
  </si>
  <si>
    <t xml:space="preserve">Alonzo Cabrera Angela Andrea </t>
  </si>
  <si>
    <t xml:space="preserve">Sanchez, Kevin Francisco </t>
  </si>
  <si>
    <t>Noriega Bay, Wendy Arizai</t>
  </si>
  <si>
    <t>Juárez Ortega, Edly Adela</t>
  </si>
  <si>
    <t xml:space="preserve">Olmedo Paola Bethzabe </t>
  </si>
  <si>
    <t xml:space="preserve">Sicán Boch, Gilberto </t>
  </si>
  <si>
    <t xml:space="preserve">Galdámez Cinto Karen Xiomara </t>
  </si>
  <si>
    <t xml:space="preserve">Méndez, Robin Jordanny </t>
  </si>
  <si>
    <t xml:space="preserve">Galdámez, Wendy </t>
  </si>
  <si>
    <t xml:space="preserve">Locón Pirir Andrea </t>
  </si>
  <si>
    <t>Velasquez Alba Judith</t>
  </si>
  <si>
    <t>Araiza Noriega, Wendy</t>
  </si>
  <si>
    <t>Morales Macario Verónica</t>
  </si>
  <si>
    <t xml:space="preserve">Curso: Biología II </t>
  </si>
  <si>
    <t xml:space="preserve">plan Diario </t>
  </si>
  <si>
    <t xml:space="preserve">Tareas </t>
  </si>
  <si>
    <t xml:space="preserve">Parciales </t>
  </si>
  <si>
    <t xml:space="preserve">Examen </t>
  </si>
  <si>
    <t xml:space="preserve">nota Final </t>
  </si>
  <si>
    <t>reproducción</t>
  </si>
  <si>
    <t xml:space="preserve">Angiospermas </t>
  </si>
  <si>
    <t>moluscos</t>
  </si>
  <si>
    <t xml:space="preserve">Especies </t>
  </si>
  <si>
    <t>Total Tareas</t>
  </si>
  <si>
    <t>Parc. 15pts.</t>
  </si>
  <si>
    <t>Parcial 2</t>
  </si>
  <si>
    <t xml:space="preserve"> Zona 70</t>
  </si>
  <si>
    <t>Marroquín,Oscar Vinicio</t>
  </si>
  <si>
    <t xml:space="preserve">Yac Cua, Gloria </t>
  </si>
  <si>
    <t>Ávila Guadrón, Susana</t>
  </si>
  <si>
    <t>Boror Ayapán, Nolberto</t>
  </si>
  <si>
    <t xml:space="preserve">García Noj, Lester </t>
  </si>
  <si>
    <t xml:space="preserve"> </t>
  </si>
  <si>
    <t xml:space="preserve">García Valiente, Addison </t>
  </si>
  <si>
    <t xml:space="preserve">Moguel Gonzalez Mario </t>
  </si>
  <si>
    <t xml:space="preserve">Palacios García, Andrea </t>
  </si>
  <si>
    <t xml:space="preserve">Cuyuch Ajcá, Madison </t>
  </si>
  <si>
    <t xml:space="preserve">Lic Vásquez Santos </t>
  </si>
  <si>
    <t xml:space="preserve">Choc Tol, Miguel </t>
  </si>
  <si>
    <t>Guevara Zelada, Rosa Fernanda</t>
  </si>
  <si>
    <t xml:space="preserve">                                        </t>
  </si>
  <si>
    <t>Cruz Morales, Suceli</t>
  </si>
  <si>
    <t xml:space="preserve">Mazariegos López, Melvin </t>
  </si>
  <si>
    <t xml:space="preserve">Pérez Ambrocio, Baeyner </t>
  </si>
  <si>
    <t xml:space="preserve">López Valdez, Pablo </t>
  </si>
  <si>
    <t>Gomez Santizo Cindy Pamela</t>
  </si>
  <si>
    <t xml:space="preserve">Restrepo Alfaro Aliria del Carmen </t>
  </si>
  <si>
    <t>Navarijo Contreras, Irma Leticia</t>
  </si>
  <si>
    <t xml:space="preserve">Mazariegos Cristian </t>
  </si>
  <si>
    <t>Urizar Christian David</t>
  </si>
  <si>
    <t>Mazariegos Castañeda Franklin</t>
  </si>
  <si>
    <t>Patzan Salvador</t>
  </si>
  <si>
    <t>Miza Tuyuc Israel</t>
  </si>
  <si>
    <t>Odoñez Tubac Kevin Francisco</t>
  </si>
  <si>
    <t>Batres Ctuz Marco Antonio</t>
  </si>
  <si>
    <t>Higueros Henry</t>
  </si>
  <si>
    <t xml:space="preserve">Arrivillaga, Gabriel </t>
  </si>
  <si>
    <t xml:space="preserve">Totales </t>
  </si>
  <si>
    <t xml:space="preserve">Plan: Diario </t>
  </si>
  <si>
    <t xml:space="preserve">Total Parciales </t>
  </si>
  <si>
    <t>Presentación 1</t>
  </si>
  <si>
    <t>Laboratorio 1</t>
  </si>
  <si>
    <t>Presentación 2</t>
  </si>
  <si>
    <t>Laboratorio 2</t>
  </si>
  <si>
    <t>Presentación 3</t>
  </si>
  <si>
    <t>Laboratorio 3</t>
  </si>
  <si>
    <t>Presentación 4</t>
  </si>
  <si>
    <t>Laboratorio 4</t>
  </si>
  <si>
    <t>Presentación 5</t>
  </si>
  <si>
    <t>Laboratorio 5</t>
  </si>
  <si>
    <t>Total</t>
  </si>
  <si>
    <t xml:space="preserve">Aguilar Jacqueline </t>
  </si>
  <si>
    <t>Tahay Walter Aroldo</t>
  </si>
  <si>
    <t xml:space="preserve">Curso: Geobiología </t>
  </si>
  <si>
    <t>Parcial</t>
  </si>
  <si>
    <t>Laboratorio</t>
  </si>
  <si>
    <t xml:space="preserve">Melgar Carrera Vilma Noemí </t>
  </si>
  <si>
    <t xml:space="preserve">Archila Indra V. </t>
  </si>
  <si>
    <t>Rosales Julia</t>
  </si>
  <si>
    <t xml:space="preserve">Vargas Monzón, Krista </t>
  </si>
  <si>
    <t>Menendez Cambara, Ronald</t>
  </si>
  <si>
    <t xml:space="preserve">Aguilar Ortiz, Marilyn </t>
  </si>
  <si>
    <t>Aguilar Clemente, Ivette</t>
  </si>
  <si>
    <t xml:space="preserve">Torres Ramírez, Delmy </t>
  </si>
  <si>
    <t>Ovelle García, Sara Eunice</t>
  </si>
  <si>
    <t>Maradiaga, Debora</t>
  </si>
  <si>
    <t>yo</t>
  </si>
  <si>
    <t>Parciales 35%</t>
  </si>
  <si>
    <t>Presentación de clase y trabajos</t>
  </si>
  <si>
    <t>Final 30%</t>
  </si>
  <si>
    <t>Zona sobre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</si>
</sst>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1" xfId="0" applyFont="1" applyBorder="1" applyAlignment="1"/>
    <xf numFmtId="0" fontId="1" fillId="0" borderId="1" xfId="0" applyFont="1" applyBorder="1"/>
    <xf numFmtId="0" fontId="0" fillId="0" borderId="2" xfId="0" applyFont="1" applyBorder="1" applyAlignment="1"/>
    <xf numFmtId="0" fontId="0" fillId="2" borderId="1" xfId="0" applyFont="1" applyFill="1" applyBorder="1"/>
    <xf numFmtId="0" fontId="0" fillId="2" borderId="2" xfId="0" applyFont="1" applyFill="1" applyBorder="1"/>
    <xf numFmtId="0" fontId="1" fillId="2" borderId="1" xfId="0" applyFont="1" applyFill="1" applyBorder="1"/>
    <xf numFmtId="1" fontId="0" fillId="0" borderId="1" xfId="0" applyNumberFormat="1" applyFont="1" applyBorder="1"/>
    <xf numFmtId="0" fontId="2" fillId="0" borderId="0" xfId="0" applyFont="1"/>
    <xf numFmtId="0" fontId="2" fillId="0" borderId="1" xfId="0" applyFont="1" applyBorder="1"/>
    <xf numFmtId="0" fontId="0" fillId="0" borderId="4" xfId="0" applyFont="1" applyBorder="1"/>
    <xf numFmtId="0" fontId="0" fillId="0" borderId="5" xfId="0" applyFont="1" applyBorder="1" applyAlignment="1"/>
    <xf numFmtId="0" fontId="0" fillId="0" borderId="3" xfId="0" applyFont="1" applyBorder="1"/>
    <xf numFmtId="0" fontId="0" fillId="0" borderId="3" xfId="0" applyFont="1" applyFill="1" applyBorder="1" applyAlignment="1"/>
    <xf numFmtId="0" fontId="0" fillId="0" borderId="3" xfId="0" applyFont="1" applyBorder="1" applyAlignment="1"/>
    <xf numFmtId="0" fontId="0" fillId="0" borderId="1" xfId="0" applyNumberFormat="1" applyFont="1" applyBorder="1"/>
    <xf numFmtId="0" fontId="0" fillId="0" borderId="1" xfId="0" applyNumberFormat="1" applyFont="1" applyBorder="1" applyAlignment="1"/>
    <xf numFmtId="0" fontId="0" fillId="0" borderId="4" xfId="0" applyNumberFormat="1" applyFont="1" applyBorder="1" applyAlignment="1"/>
    <xf numFmtId="0" fontId="0" fillId="0" borderId="8" xfId="0" applyFont="1" applyBorder="1" applyAlignment="1"/>
    <xf numFmtId="0" fontId="0" fillId="0" borderId="8" xfId="0" applyFont="1" applyFill="1" applyBorder="1" applyAlignment="1"/>
    <xf numFmtId="1" fontId="0" fillId="0" borderId="4" xfId="0" applyNumberFormat="1" applyFont="1" applyBorder="1"/>
    <xf numFmtId="1" fontId="0" fillId="4" borderId="3" xfId="0" applyNumberFormat="1" applyFont="1" applyFill="1" applyBorder="1" applyAlignment="1"/>
    <xf numFmtId="1" fontId="0" fillId="0" borderId="3" xfId="0" applyNumberFormat="1" applyFont="1" applyBorder="1" applyAlignment="1"/>
    <xf numFmtId="0" fontId="0" fillId="2" borderId="3" xfId="0" applyFont="1" applyFill="1" applyBorder="1" applyAlignment="1"/>
    <xf numFmtId="1" fontId="0" fillId="2" borderId="3" xfId="0" applyNumberFormat="1" applyFont="1" applyFill="1" applyBorder="1" applyAlignment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1" xfId="0" applyFont="1" applyBorder="1" applyAlignment="1"/>
    <xf numFmtId="0" fontId="0" fillId="0" borderId="12" xfId="0" applyFont="1" applyBorder="1"/>
    <xf numFmtId="0" fontId="0" fillId="4" borderId="12" xfId="0" applyFont="1" applyFill="1" applyBorder="1"/>
    <xf numFmtId="1" fontId="0" fillId="0" borderId="9" xfId="0" applyNumberFormat="1" applyFont="1" applyBorder="1"/>
    <xf numFmtId="1" fontId="0" fillId="4" borderId="11" xfId="0" applyNumberFormat="1" applyFont="1" applyFill="1" applyBorder="1" applyAlignment="1"/>
    <xf numFmtId="1" fontId="0" fillId="0" borderId="11" xfId="0" applyNumberFormat="1" applyFont="1" applyBorder="1" applyAlignment="1"/>
    <xf numFmtId="0" fontId="0" fillId="7" borderId="20" xfId="0" applyFont="1" applyFill="1" applyBorder="1" applyAlignment="1">
      <alignment textRotation="90"/>
    </xf>
    <xf numFmtId="16" fontId="2" fillId="4" borderId="20" xfId="0" applyNumberFormat="1" applyFont="1" applyFill="1" applyBorder="1" applyAlignment="1">
      <alignment textRotation="90"/>
    </xf>
    <xf numFmtId="16" fontId="2" fillId="3" borderId="20" xfId="0" applyNumberFormat="1" applyFont="1" applyFill="1" applyBorder="1" applyAlignment="1">
      <alignment textRotation="90"/>
    </xf>
    <xf numFmtId="16" fontId="2" fillId="5" borderId="20" xfId="0" applyNumberFormat="1" applyFont="1" applyFill="1" applyBorder="1" applyAlignment="1">
      <alignment textRotation="90"/>
    </xf>
    <xf numFmtId="16" fontId="2" fillId="8" borderId="20" xfId="0" applyNumberFormat="1" applyFont="1" applyFill="1" applyBorder="1" applyAlignment="1">
      <alignment textRotation="90"/>
    </xf>
    <xf numFmtId="0" fontId="2" fillId="2" borderId="1" xfId="0" applyNumberFormat="1" applyFont="1" applyFill="1" applyBorder="1" applyAlignment="1">
      <alignment horizontal="justify" vertical="justify" textRotation="90"/>
    </xf>
    <xf numFmtId="0" fontId="0" fillId="2" borderId="1" xfId="0" applyNumberFormat="1" applyFont="1" applyFill="1" applyBorder="1" applyAlignment="1">
      <alignment horizontal="justify" vertical="justify" textRotation="90"/>
    </xf>
    <xf numFmtId="0" fontId="2" fillId="4" borderId="1" xfId="0" applyNumberFormat="1" applyFont="1" applyFill="1" applyBorder="1" applyAlignment="1">
      <alignment horizontal="justify" vertical="justify" textRotation="90"/>
    </xf>
    <xf numFmtId="1" fontId="0" fillId="4" borderId="1" xfId="0" applyNumberFormat="1" applyFont="1" applyFill="1" applyBorder="1"/>
    <xf numFmtId="0" fontId="1" fillId="4" borderId="1" xfId="0" applyFont="1" applyFill="1" applyBorder="1"/>
    <xf numFmtId="1" fontId="1" fillId="4" borderId="9" xfId="0" applyNumberFormat="1" applyFont="1" applyFill="1" applyBorder="1"/>
    <xf numFmtId="0" fontId="1" fillId="4" borderId="2" xfId="0" applyNumberFormat="1" applyFont="1" applyFill="1" applyBorder="1" applyAlignment="1">
      <alignment horizontal="justify" vertical="justify" textRotation="90"/>
    </xf>
    <xf numFmtId="1" fontId="1" fillId="4" borderId="1" xfId="0" applyNumberFormat="1" applyFont="1" applyFill="1" applyBorder="1"/>
    <xf numFmtId="0" fontId="0" fillId="10" borderId="1" xfId="0" applyNumberFormat="1" applyFont="1" applyFill="1" applyBorder="1" applyAlignment="1">
      <alignment horizontal="justify" vertical="justify" textRotation="90"/>
    </xf>
    <xf numFmtId="1" fontId="0" fillId="2" borderId="1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/>
    <xf numFmtId="0" fontId="2" fillId="6" borderId="1" xfId="0" applyNumberFormat="1" applyFont="1" applyFill="1" applyBorder="1" applyAlignment="1">
      <alignment horizontal="justify" vertical="justify" textRotation="90"/>
    </xf>
    <xf numFmtId="0" fontId="2" fillId="6" borderId="2" xfId="0" applyNumberFormat="1" applyFont="1" applyFill="1" applyBorder="1" applyAlignment="1">
      <alignment horizontal="justify" vertical="justify" textRotation="90"/>
    </xf>
    <xf numFmtId="0" fontId="1" fillId="0" borderId="0" xfId="0" applyFont="1" applyBorder="1"/>
    <xf numFmtId="0" fontId="1" fillId="0" borderId="7" xfId="0" applyFont="1" applyFill="1" applyBorder="1"/>
    <xf numFmtId="0" fontId="1" fillId="0" borderId="9" xfId="0" applyFont="1" applyFill="1" applyBorder="1"/>
    <xf numFmtId="0" fontId="1" fillId="2" borderId="7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0" fillId="4" borderId="22" xfId="0" applyFont="1" applyFill="1" applyBorder="1"/>
    <xf numFmtId="0" fontId="0" fillId="4" borderId="0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0" borderId="8" xfId="0" applyNumberFormat="1" applyFont="1" applyFill="1" applyBorder="1" applyAlignment="1"/>
    <xf numFmtId="0" fontId="0" fillId="0" borderId="23" xfId="0" applyFont="1" applyBorder="1" applyAlignment="1"/>
    <xf numFmtId="1" fontId="0" fillId="4" borderId="8" xfId="0" applyNumberFormat="1" applyFont="1" applyFill="1" applyBorder="1" applyAlignment="1"/>
    <xf numFmtId="1" fontId="0" fillId="0" borderId="8" xfId="0" applyNumberFormat="1" applyFont="1" applyBorder="1" applyAlignment="1"/>
    <xf numFmtId="0" fontId="0" fillId="4" borderId="3" xfId="0" applyFont="1" applyFill="1" applyBorder="1"/>
    <xf numFmtId="1" fontId="0" fillId="0" borderId="3" xfId="0" applyNumberFormat="1" applyFont="1" applyBorder="1"/>
    <xf numFmtId="0" fontId="0" fillId="2" borderId="3" xfId="0" applyFont="1" applyFill="1" applyBorder="1"/>
    <xf numFmtId="16" fontId="2" fillId="7" borderId="24" xfId="0" applyNumberFormat="1" applyFont="1" applyFill="1" applyBorder="1" applyAlignment="1">
      <alignment textRotation="90"/>
    </xf>
    <xf numFmtId="0" fontId="0" fillId="2" borderId="25" xfId="0" applyFont="1" applyFill="1" applyBorder="1"/>
    <xf numFmtId="0" fontId="0" fillId="7" borderId="3" xfId="0" applyFont="1" applyFill="1" applyBorder="1" applyAlignment="1">
      <alignment textRotation="90"/>
    </xf>
    <xf numFmtId="0" fontId="0" fillId="12" borderId="1" xfId="0" applyNumberFormat="1" applyFont="1" applyFill="1" applyBorder="1" applyAlignment="1">
      <alignment horizontal="justify" vertical="justify" textRotation="90"/>
    </xf>
    <xf numFmtId="1" fontId="0" fillId="13" borderId="1" xfId="0" applyNumberFormat="1" applyFont="1" applyFill="1" applyBorder="1"/>
    <xf numFmtId="0" fontId="0" fillId="13" borderId="1" xfId="0" applyFont="1" applyFill="1" applyBorder="1"/>
    <xf numFmtId="0" fontId="0" fillId="13" borderId="2" xfId="0" applyFont="1" applyFill="1" applyBorder="1"/>
    <xf numFmtId="0" fontId="0" fillId="14" borderId="1" xfId="0" applyNumberFormat="1" applyFont="1" applyFill="1" applyBorder="1" applyAlignment="1">
      <alignment horizontal="justify" vertical="justify" textRotation="90"/>
    </xf>
    <xf numFmtId="0" fontId="1" fillId="12" borderId="1" xfId="0" applyNumberFormat="1" applyFont="1" applyFill="1" applyBorder="1" applyAlignment="1">
      <alignment horizontal="justify" vertical="justify" textRotation="90"/>
    </xf>
    <xf numFmtId="0" fontId="1" fillId="4" borderId="3" xfId="0" applyNumberFormat="1" applyFont="1" applyFill="1" applyBorder="1" applyAlignment="1">
      <alignment horizontal="justify" vertical="justify" textRotation="90"/>
    </xf>
    <xf numFmtId="0" fontId="1" fillId="0" borderId="7" xfId="0" applyNumberFormat="1" applyFont="1" applyBorder="1" applyAlignment="1">
      <alignment horizontal="justify" vertical="justify" textRotation="90"/>
    </xf>
    <xf numFmtId="0" fontId="1" fillId="0" borderId="1" xfId="0" applyNumberFormat="1" applyFont="1" applyBorder="1" applyAlignment="1">
      <alignment horizontal="justify" vertical="justify" textRotation="90"/>
    </xf>
    <xf numFmtId="0" fontId="1" fillId="4" borderId="1" xfId="0" applyNumberFormat="1" applyFont="1" applyFill="1" applyBorder="1" applyAlignment="1">
      <alignment horizontal="justify" vertical="justify" textRotation="90"/>
    </xf>
    <xf numFmtId="0" fontId="1" fillId="11" borderId="1" xfId="0" applyNumberFormat="1" applyFont="1" applyFill="1" applyBorder="1" applyAlignment="1">
      <alignment horizontal="justify" vertical="justify" textRotation="90"/>
    </xf>
    <xf numFmtId="0" fontId="1" fillId="11" borderId="2" xfId="0" applyNumberFormat="1" applyFont="1" applyFill="1" applyBorder="1" applyAlignment="1">
      <alignment horizontal="justify" vertical="justify" textRotation="90"/>
    </xf>
    <xf numFmtId="0" fontId="1" fillId="11" borderId="4" xfId="0" applyNumberFormat="1" applyFont="1" applyFill="1" applyBorder="1" applyAlignment="1">
      <alignment horizontal="justify" vertical="justify" textRotation="90"/>
    </xf>
    <xf numFmtId="0" fontId="2" fillId="0" borderId="16" xfId="0" applyFont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16" fontId="2" fillId="9" borderId="18" xfId="0" applyNumberFormat="1" applyFont="1" applyFill="1" applyBorder="1" applyAlignment="1">
      <alignment horizontal="center" textRotation="90"/>
    </xf>
    <xf numFmtId="16" fontId="2" fillId="9" borderId="21" xfId="0" applyNumberFormat="1" applyFont="1" applyFill="1" applyBorder="1" applyAlignment="1">
      <alignment horizontal="center" textRotation="90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0" xfId="0" applyFont="1" applyAlignment="1">
      <alignment textRotation="90"/>
    </xf>
    <xf numFmtId="16" fontId="0" fillId="0" borderId="1" xfId="0" applyNumberFormat="1" applyFont="1" applyBorder="1" applyAlignment="1">
      <alignment textRotation="90"/>
    </xf>
    <xf numFmtId="16" fontId="0" fillId="0" borderId="0" xfId="0" applyNumberFormat="1" applyFont="1" applyBorder="1" applyAlignment="1">
      <alignment textRotation="90"/>
    </xf>
    <xf numFmtId="16" fontId="2" fillId="0" borderId="0" xfId="0" applyNumberFormat="1" applyFont="1" applyBorder="1" applyAlignment="1">
      <alignment textRotation="90"/>
    </xf>
    <xf numFmtId="16" fontId="2" fillId="0" borderId="0" xfId="0" applyNumberFormat="1" applyFont="1" applyFill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95250</xdr:rowOff>
    </xdr:from>
    <xdr:to>
      <xdr:col>18</xdr:col>
      <xdr:colOff>190500</xdr:colOff>
      <xdr:row>3</xdr:row>
      <xdr:rowOff>57150</xdr:rowOff>
    </xdr:to>
    <xdr:pic>
      <xdr:nvPicPr>
        <xdr:cNvPr id="2" name="image1.png" descr="USAC TRI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81125" cy="5334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15</xdr:col>
      <xdr:colOff>0</xdr:colOff>
      <xdr:row>2</xdr:row>
      <xdr:rowOff>133350</xdr:rowOff>
    </xdr:to>
    <xdr:pic>
      <xdr:nvPicPr>
        <xdr:cNvPr id="2" name="image3.png" descr="USAC TRI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76375" cy="51435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0</xdr:row>
      <xdr:rowOff>95250</xdr:rowOff>
    </xdr:from>
    <xdr:to>
      <xdr:col>23</xdr:col>
      <xdr:colOff>190500</xdr:colOff>
      <xdr:row>3</xdr:row>
      <xdr:rowOff>57150</xdr:rowOff>
    </xdr:to>
    <xdr:pic>
      <xdr:nvPicPr>
        <xdr:cNvPr id="3" name="image1.png" descr="USAC TRI.png" title="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81650" y="95250"/>
          <a:ext cx="1009650" cy="5334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0</xdr:row>
      <xdr:rowOff>60960</xdr:rowOff>
    </xdr:from>
    <xdr:to>
      <xdr:col>11</xdr:col>
      <xdr:colOff>438150</xdr:colOff>
      <xdr:row>3</xdr:row>
      <xdr:rowOff>22860</xdr:rowOff>
    </xdr:to>
    <xdr:pic>
      <xdr:nvPicPr>
        <xdr:cNvPr id="3" name="image3.png" descr="USAC TRI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59705" y="60960"/>
          <a:ext cx="1343025" cy="51054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3"/>
  <sheetViews>
    <sheetView topLeftCell="A6" workbookViewId="0">
      <selection activeCell="S20" sqref="S20"/>
    </sheetView>
  </sheetViews>
  <sheetFormatPr baseColWidth="10" defaultColWidth="12.5546875" defaultRowHeight="15" customHeight="1" x14ac:dyDescent="0.3"/>
  <cols>
    <col min="1" max="1" width="4.44140625" customWidth="1"/>
    <col min="2" max="2" width="11.109375" customWidth="1"/>
    <col min="3" max="3" width="24.109375" customWidth="1"/>
    <col min="4" max="5" width="4.109375" customWidth="1"/>
    <col min="6" max="6" width="5.5546875" customWidth="1"/>
    <col min="7" max="12" width="4.109375" customWidth="1"/>
    <col min="13" max="13" width="5.5546875" customWidth="1"/>
    <col min="14" max="19" width="4.109375" customWidth="1"/>
    <col min="20" max="27" width="9.44140625" customWidth="1"/>
  </cols>
  <sheetData>
    <row r="1" spans="1:18" ht="14.4" x14ac:dyDescent="0.3">
      <c r="A1" s="1" t="s">
        <v>0</v>
      </c>
      <c r="C1" s="1"/>
      <c r="L1" s="1"/>
      <c r="M1" s="1"/>
    </row>
    <row r="2" spans="1:18" ht="14.4" x14ac:dyDescent="0.3">
      <c r="A2" s="1" t="s">
        <v>1</v>
      </c>
      <c r="C2" s="1"/>
      <c r="L2" s="1"/>
      <c r="M2" s="1"/>
    </row>
    <row r="3" spans="1:18" ht="14.4" x14ac:dyDescent="0.3">
      <c r="A3" s="1" t="s">
        <v>2</v>
      </c>
      <c r="C3" s="1"/>
      <c r="L3" s="1"/>
      <c r="M3" s="1"/>
    </row>
    <row r="4" spans="1:18" ht="14.4" x14ac:dyDescent="0.3">
      <c r="A4" s="1" t="s">
        <v>3</v>
      </c>
      <c r="C4" s="1"/>
      <c r="D4" s="1" t="s">
        <v>4</v>
      </c>
      <c r="L4" s="1"/>
      <c r="M4" s="1"/>
    </row>
    <row r="5" spans="1:18" ht="102" customHeight="1" x14ac:dyDescent="0.3">
      <c r="A5" s="2" t="s">
        <v>5</v>
      </c>
      <c r="B5" s="2" t="s">
        <v>6</v>
      </c>
      <c r="C5" s="2" t="s">
        <v>7</v>
      </c>
      <c r="D5" s="80" t="s">
        <v>8</v>
      </c>
      <c r="E5" s="80">
        <v>15</v>
      </c>
      <c r="F5" s="80">
        <v>15</v>
      </c>
      <c r="G5" s="44" t="s">
        <v>9</v>
      </c>
      <c r="H5" s="54" t="s">
        <v>10</v>
      </c>
      <c r="I5" s="54" t="s">
        <v>11</v>
      </c>
      <c r="J5" s="54" t="s">
        <v>12</v>
      </c>
      <c r="K5" s="55" t="s">
        <v>13</v>
      </c>
      <c r="L5" s="55" t="s">
        <v>14</v>
      </c>
      <c r="M5" s="76" t="s">
        <v>15</v>
      </c>
      <c r="N5" s="81" t="s">
        <v>16</v>
      </c>
      <c r="O5" s="82" t="s">
        <v>17</v>
      </c>
      <c r="P5" s="83" t="s">
        <v>18</v>
      </c>
      <c r="Q5" s="84" t="s">
        <v>19</v>
      </c>
      <c r="R5" s="85" t="s">
        <v>20</v>
      </c>
    </row>
    <row r="6" spans="1:18" ht="14.4" x14ac:dyDescent="0.3">
      <c r="A6" s="2">
        <v>1</v>
      </c>
      <c r="B6" s="2">
        <v>199113462</v>
      </c>
      <c r="C6" s="2" t="s">
        <v>21</v>
      </c>
      <c r="D6" s="2">
        <v>32.659999999999997</v>
      </c>
      <c r="E6" s="10">
        <f>0.15*D6</f>
        <v>4.8989999999999991</v>
      </c>
      <c r="F6" s="2">
        <v>15</v>
      </c>
      <c r="G6" s="45">
        <f t="shared" ref="G6:G36" si="0">E6+F6</f>
        <v>19.899000000000001</v>
      </c>
      <c r="H6" s="77">
        <v>74</v>
      </c>
      <c r="I6" s="78">
        <f>H6*0.1</f>
        <v>7.4</v>
      </c>
      <c r="J6" s="79">
        <v>74</v>
      </c>
      <c r="K6" s="79">
        <f>J6*0.1</f>
        <v>7.4</v>
      </c>
      <c r="L6" s="79">
        <f>I6+K6</f>
        <v>14.8</v>
      </c>
      <c r="M6" s="10">
        <v>11</v>
      </c>
      <c r="N6" s="2">
        <f>((M6*100)/13)*0.2</f>
        <v>16.923076923076923</v>
      </c>
      <c r="O6" s="47">
        <f>G6+L6+N6</f>
        <v>51.622076923076918</v>
      </c>
      <c r="P6" s="5"/>
      <c r="Q6" s="5">
        <f>P6*0.3</f>
        <v>0</v>
      </c>
      <c r="R6" s="49">
        <f>O6+Q6:Q6</f>
        <v>51.622076923076918</v>
      </c>
    </row>
    <row r="7" spans="1:18" ht="14.4" x14ac:dyDescent="0.3">
      <c r="A7" s="2">
        <v>2</v>
      </c>
      <c r="B7" s="2">
        <v>199918705</v>
      </c>
      <c r="C7" s="2" t="s">
        <v>22</v>
      </c>
      <c r="D7" s="4">
        <v>48.99</v>
      </c>
      <c r="E7" s="10">
        <f>0.15*D7</f>
        <v>7.3484999999999996</v>
      </c>
      <c r="F7" s="2">
        <v>15</v>
      </c>
      <c r="G7" s="45">
        <f t="shared" si="0"/>
        <v>22.348500000000001</v>
      </c>
      <c r="H7" s="77">
        <v>73</v>
      </c>
      <c r="I7" s="78">
        <f t="shared" ref="I7:I35" si="1">H7*0.1</f>
        <v>7.3000000000000007</v>
      </c>
      <c r="J7" s="79">
        <v>73</v>
      </c>
      <c r="K7" s="79">
        <f t="shared" ref="K7:K35" si="2">J7*0.1</f>
        <v>7.3000000000000007</v>
      </c>
      <c r="L7" s="79">
        <f t="shared" ref="L7:L35" si="3">I7+K7</f>
        <v>14.600000000000001</v>
      </c>
      <c r="M7" s="10">
        <v>11</v>
      </c>
      <c r="N7" s="2">
        <f t="shared" ref="N7:N35" si="4">((M7*100)/13)*0.2</f>
        <v>16.923076923076923</v>
      </c>
      <c r="O7" s="47">
        <f t="shared" ref="O7:O36" si="5">G7+L7+N7</f>
        <v>53.87157692307693</v>
      </c>
      <c r="P7" s="5"/>
      <c r="Q7" s="5">
        <f t="shared" ref="Q7:Q36" si="6">P7*0.3</f>
        <v>0</v>
      </c>
      <c r="R7" s="49">
        <f>O7+Q7:Q7</f>
        <v>53.87157692307693</v>
      </c>
    </row>
    <row r="8" spans="1:18" ht="14.4" x14ac:dyDescent="0.3">
      <c r="A8" s="2">
        <v>3</v>
      </c>
      <c r="B8" s="2">
        <v>200012556</v>
      </c>
      <c r="C8" s="2" t="s">
        <v>23</v>
      </c>
      <c r="D8" s="2"/>
      <c r="E8" s="10">
        <f t="shared" ref="E8:E36" si="7">0.15*D8</f>
        <v>0</v>
      </c>
      <c r="F8" s="2">
        <v>15</v>
      </c>
      <c r="G8" s="45">
        <f t="shared" si="0"/>
        <v>15</v>
      </c>
      <c r="H8" s="77">
        <v>86</v>
      </c>
      <c r="I8" s="78">
        <f t="shared" si="1"/>
        <v>8.6</v>
      </c>
      <c r="J8" s="79">
        <v>86</v>
      </c>
      <c r="K8" s="79">
        <f t="shared" si="2"/>
        <v>8.6</v>
      </c>
      <c r="L8" s="79">
        <f t="shared" si="3"/>
        <v>17.2</v>
      </c>
      <c r="M8" s="10">
        <v>12</v>
      </c>
      <c r="N8" s="2">
        <f t="shared" si="4"/>
        <v>18.461538461538463</v>
      </c>
      <c r="O8" s="47">
        <f t="shared" si="5"/>
        <v>50.66153846153847</v>
      </c>
      <c r="P8" s="5"/>
      <c r="Q8" s="5">
        <f t="shared" si="6"/>
        <v>0</v>
      </c>
      <c r="R8" s="49">
        <f t="shared" ref="R8:R36" si="8">O8+Q8:Q8</f>
        <v>50.66153846153847</v>
      </c>
    </row>
    <row r="9" spans="1:18" ht="14.4" x14ac:dyDescent="0.3">
      <c r="A9" s="2">
        <v>4</v>
      </c>
      <c r="B9" s="2">
        <v>200318067</v>
      </c>
      <c r="C9" s="2" t="s">
        <v>24</v>
      </c>
      <c r="D9" s="2">
        <v>45.1</v>
      </c>
      <c r="E9" s="10">
        <f t="shared" si="7"/>
        <v>6.7649999999999997</v>
      </c>
      <c r="F9" s="2">
        <v>15</v>
      </c>
      <c r="G9" s="45">
        <f t="shared" si="0"/>
        <v>21.765000000000001</v>
      </c>
      <c r="H9" s="77">
        <v>78</v>
      </c>
      <c r="I9" s="78">
        <f t="shared" si="1"/>
        <v>7.8000000000000007</v>
      </c>
      <c r="J9" s="79">
        <v>78</v>
      </c>
      <c r="K9" s="79">
        <f t="shared" si="2"/>
        <v>7.8000000000000007</v>
      </c>
      <c r="L9" s="79">
        <f t="shared" si="3"/>
        <v>15.600000000000001</v>
      </c>
      <c r="M9" s="10">
        <v>12</v>
      </c>
      <c r="N9" s="2">
        <f t="shared" si="4"/>
        <v>18.461538461538463</v>
      </c>
      <c r="O9" s="47">
        <f t="shared" si="5"/>
        <v>55.826538461538462</v>
      </c>
      <c r="P9" s="5"/>
      <c r="Q9" s="5">
        <f t="shared" si="6"/>
        <v>0</v>
      </c>
      <c r="R9" s="49">
        <f t="shared" si="8"/>
        <v>55.826538461538462</v>
      </c>
    </row>
    <row r="10" spans="1:18" ht="14.4" x14ac:dyDescent="0.3">
      <c r="A10" s="2">
        <v>5</v>
      </c>
      <c r="B10" s="2">
        <v>200450925</v>
      </c>
      <c r="C10" s="2" t="s">
        <v>25</v>
      </c>
      <c r="D10" s="2">
        <v>20.440000000000001</v>
      </c>
      <c r="E10" s="10">
        <f t="shared" si="7"/>
        <v>3.0660000000000003</v>
      </c>
      <c r="F10" s="2">
        <v>15</v>
      </c>
      <c r="G10" s="45">
        <f t="shared" si="0"/>
        <v>18.065999999999999</v>
      </c>
      <c r="H10" s="77">
        <v>78</v>
      </c>
      <c r="I10" s="78">
        <f t="shared" si="1"/>
        <v>7.8000000000000007</v>
      </c>
      <c r="J10" s="79">
        <v>78</v>
      </c>
      <c r="K10" s="79">
        <f t="shared" si="2"/>
        <v>7.8000000000000007</v>
      </c>
      <c r="L10" s="79">
        <f t="shared" si="3"/>
        <v>15.600000000000001</v>
      </c>
      <c r="M10" s="10">
        <v>13</v>
      </c>
      <c r="N10" s="2">
        <f t="shared" si="4"/>
        <v>20</v>
      </c>
      <c r="O10" s="47">
        <f t="shared" si="5"/>
        <v>53.665999999999997</v>
      </c>
      <c r="P10" s="5"/>
      <c r="Q10" s="5">
        <f t="shared" si="6"/>
        <v>0</v>
      </c>
      <c r="R10" s="49">
        <f t="shared" si="8"/>
        <v>53.665999999999997</v>
      </c>
    </row>
    <row r="11" spans="1:18" ht="14.4" x14ac:dyDescent="0.3">
      <c r="A11" s="2">
        <v>6</v>
      </c>
      <c r="B11" s="2">
        <v>200510059</v>
      </c>
      <c r="C11" s="2" t="s">
        <v>26</v>
      </c>
      <c r="D11" s="2">
        <v>34.880000000000003</v>
      </c>
      <c r="E11" s="10">
        <f t="shared" si="7"/>
        <v>5.2320000000000002</v>
      </c>
      <c r="F11" s="2">
        <v>15</v>
      </c>
      <c r="G11" s="45">
        <f t="shared" si="0"/>
        <v>20.231999999999999</v>
      </c>
      <c r="H11" s="77">
        <v>73</v>
      </c>
      <c r="I11" s="78">
        <f t="shared" si="1"/>
        <v>7.3000000000000007</v>
      </c>
      <c r="J11" s="79">
        <v>73</v>
      </c>
      <c r="K11" s="79">
        <f t="shared" si="2"/>
        <v>7.3000000000000007</v>
      </c>
      <c r="L11" s="79">
        <f t="shared" si="3"/>
        <v>14.600000000000001</v>
      </c>
      <c r="M11" s="10">
        <v>11</v>
      </c>
      <c r="N11" s="2">
        <f t="shared" si="4"/>
        <v>16.923076923076923</v>
      </c>
      <c r="O11" s="47">
        <f t="shared" si="5"/>
        <v>51.755076923076928</v>
      </c>
      <c r="P11" s="5"/>
      <c r="Q11" s="5">
        <f t="shared" si="6"/>
        <v>0</v>
      </c>
      <c r="R11" s="49">
        <f t="shared" si="8"/>
        <v>51.755076923076928</v>
      </c>
    </row>
    <row r="12" spans="1:18" ht="14.4" x14ac:dyDescent="0.3">
      <c r="A12" s="2">
        <v>7</v>
      </c>
      <c r="B12" s="2">
        <v>200514047</v>
      </c>
      <c r="C12" s="2" t="s">
        <v>27</v>
      </c>
      <c r="D12" s="2">
        <v>69.540000000000006</v>
      </c>
      <c r="E12" s="10">
        <f t="shared" si="7"/>
        <v>10.431000000000001</v>
      </c>
      <c r="F12" s="2">
        <v>15</v>
      </c>
      <c r="G12" s="45">
        <f t="shared" si="0"/>
        <v>25.431000000000001</v>
      </c>
      <c r="H12" s="77">
        <f>5+5+5+5+10+6+6+5+5+5+5+5+13+10+4</f>
        <v>94</v>
      </c>
      <c r="I12" s="78">
        <f>H12*0.1</f>
        <v>9.4</v>
      </c>
      <c r="J12" s="77">
        <f>5+5+5+5+10+6+6+5+5+5+5+5+13+10+4</f>
        <v>94</v>
      </c>
      <c r="K12" s="79">
        <f t="shared" si="2"/>
        <v>9.4</v>
      </c>
      <c r="L12" s="79">
        <f t="shared" si="3"/>
        <v>18.8</v>
      </c>
      <c r="M12" s="10">
        <v>13</v>
      </c>
      <c r="N12" s="2">
        <f t="shared" si="4"/>
        <v>20</v>
      </c>
      <c r="O12" s="47">
        <f t="shared" si="5"/>
        <v>64.230999999999995</v>
      </c>
      <c r="P12" s="5"/>
      <c r="Q12" s="5">
        <f t="shared" si="6"/>
        <v>0</v>
      </c>
      <c r="R12" s="49">
        <f t="shared" si="8"/>
        <v>64.230999999999995</v>
      </c>
    </row>
    <row r="13" spans="1:18" ht="14.4" x14ac:dyDescent="0.3">
      <c r="A13" s="2">
        <v>8</v>
      </c>
      <c r="B13" s="2">
        <v>200515214</v>
      </c>
      <c r="C13" s="2" t="s">
        <v>28</v>
      </c>
      <c r="D13" s="2">
        <v>28.55</v>
      </c>
      <c r="E13" s="10">
        <f t="shared" si="7"/>
        <v>4.2824999999999998</v>
      </c>
      <c r="F13" s="2">
        <v>15</v>
      </c>
      <c r="G13" s="45">
        <f t="shared" si="0"/>
        <v>19.282499999999999</v>
      </c>
      <c r="H13" s="77">
        <f>3+1+3+5+5+7+6+5+5+5+4+5+10+5+4</f>
        <v>73</v>
      </c>
      <c r="I13" s="78">
        <f t="shared" si="1"/>
        <v>7.3000000000000007</v>
      </c>
      <c r="J13" s="77">
        <f>3+1+3+5+5+7+6+5+5+5+4+5+10+5+4</f>
        <v>73</v>
      </c>
      <c r="K13" s="79">
        <f t="shared" si="2"/>
        <v>7.3000000000000007</v>
      </c>
      <c r="L13" s="79">
        <f t="shared" si="3"/>
        <v>14.600000000000001</v>
      </c>
      <c r="M13" s="10">
        <v>10</v>
      </c>
      <c r="N13" s="2">
        <f t="shared" si="4"/>
        <v>15.384615384615385</v>
      </c>
      <c r="O13" s="47">
        <f t="shared" si="5"/>
        <v>49.267115384615387</v>
      </c>
      <c r="P13" s="5"/>
      <c r="Q13" s="5">
        <f t="shared" si="6"/>
        <v>0</v>
      </c>
      <c r="R13" s="49">
        <f t="shared" si="8"/>
        <v>49.267115384615387</v>
      </c>
    </row>
    <row r="14" spans="1:18" ht="14.4" x14ac:dyDescent="0.3">
      <c r="A14" s="2">
        <v>9</v>
      </c>
      <c r="B14" s="2">
        <v>200610112</v>
      </c>
      <c r="C14" s="2" t="s">
        <v>29</v>
      </c>
      <c r="D14" s="2">
        <v>39.770000000000003</v>
      </c>
      <c r="E14" s="10">
        <f t="shared" si="7"/>
        <v>5.9655000000000005</v>
      </c>
      <c r="F14" s="2">
        <v>15</v>
      </c>
      <c r="G14" s="45">
        <f t="shared" si="0"/>
        <v>20.965499999999999</v>
      </c>
      <c r="H14" s="77">
        <f>(5+5+3+5+10+10+6+5+5+5+5+4+10+10+3)</f>
        <v>91</v>
      </c>
      <c r="I14" s="78">
        <f t="shared" si="1"/>
        <v>9.1</v>
      </c>
      <c r="J14" s="79">
        <v>91</v>
      </c>
      <c r="K14" s="79">
        <f t="shared" si="2"/>
        <v>9.1</v>
      </c>
      <c r="L14" s="79">
        <f t="shared" si="3"/>
        <v>18.2</v>
      </c>
      <c r="M14" s="10">
        <v>11</v>
      </c>
      <c r="N14" s="2">
        <f t="shared" si="4"/>
        <v>16.923076923076923</v>
      </c>
      <c r="O14" s="47">
        <f t="shared" si="5"/>
        <v>56.088576923076914</v>
      </c>
      <c r="P14" s="5"/>
      <c r="Q14" s="5">
        <f t="shared" si="6"/>
        <v>0</v>
      </c>
      <c r="R14" s="49">
        <f t="shared" si="8"/>
        <v>56.088576923076914</v>
      </c>
    </row>
    <row r="15" spans="1:18" ht="14.4" x14ac:dyDescent="0.3">
      <c r="A15" s="2">
        <v>10</v>
      </c>
      <c r="B15" s="2">
        <v>200719678</v>
      </c>
      <c r="C15" s="2" t="s">
        <v>30</v>
      </c>
      <c r="D15" s="2">
        <v>73.650000000000006</v>
      </c>
      <c r="E15" s="10">
        <f t="shared" si="7"/>
        <v>11.047500000000001</v>
      </c>
      <c r="F15" s="2">
        <v>15</v>
      </c>
      <c r="G15" s="45">
        <f t="shared" si="0"/>
        <v>26.047499999999999</v>
      </c>
      <c r="H15" s="77">
        <v>94</v>
      </c>
      <c r="I15" s="78">
        <f t="shared" si="1"/>
        <v>9.4</v>
      </c>
      <c r="J15" s="79">
        <v>94</v>
      </c>
      <c r="K15" s="79">
        <f t="shared" si="2"/>
        <v>9.4</v>
      </c>
      <c r="L15" s="79">
        <f t="shared" si="3"/>
        <v>18.8</v>
      </c>
      <c r="M15" s="10">
        <v>11</v>
      </c>
      <c r="N15" s="2">
        <f t="shared" si="4"/>
        <v>16.923076923076923</v>
      </c>
      <c r="O15" s="47">
        <f t="shared" si="5"/>
        <v>61.770576923076916</v>
      </c>
      <c r="P15" s="5"/>
      <c r="Q15" s="5">
        <f t="shared" si="6"/>
        <v>0</v>
      </c>
      <c r="R15" s="49">
        <f t="shared" si="8"/>
        <v>61.770576923076916</v>
      </c>
    </row>
    <row r="16" spans="1:18" ht="14.4" x14ac:dyDescent="0.3">
      <c r="A16" s="2">
        <v>11</v>
      </c>
      <c r="B16" s="2">
        <v>200811051</v>
      </c>
      <c r="C16" s="2" t="s">
        <v>31</v>
      </c>
      <c r="D16" s="2">
        <v>61.32</v>
      </c>
      <c r="E16" s="10">
        <f t="shared" si="7"/>
        <v>9.1980000000000004</v>
      </c>
      <c r="F16" s="2">
        <v>15</v>
      </c>
      <c r="G16" s="45">
        <f t="shared" si="0"/>
        <v>24.198</v>
      </c>
      <c r="H16" s="77">
        <v>84</v>
      </c>
      <c r="I16" s="78">
        <f t="shared" si="1"/>
        <v>8.4</v>
      </c>
      <c r="J16" s="79">
        <v>84</v>
      </c>
      <c r="K16" s="79">
        <f t="shared" si="2"/>
        <v>8.4</v>
      </c>
      <c r="L16" s="79">
        <f t="shared" si="3"/>
        <v>16.8</v>
      </c>
      <c r="M16" s="10">
        <v>12</v>
      </c>
      <c r="N16" s="2">
        <f t="shared" si="4"/>
        <v>18.461538461538463</v>
      </c>
      <c r="O16" s="47">
        <f t="shared" si="5"/>
        <v>59.459538461538472</v>
      </c>
      <c r="P16" s="5"/>
      <c r="Q16" s="5">
        <f t="shared" si="6"/>
        <v>0</v>
      </c>
      <c r="R16" s="49">
        <f t="shared" si="8"/>
        <v>59.459538461538472</v>
      </c>
    </row>
    <row r="17" spans="1:18" ht="14.4" x14ac:dyDescent="0.3">
      <c r="A17" s="2">
        <v>12</v>
      </c>
      <c r="B17" s="2">
        <v>200815308</v>
      </c>
      <c r="C17" s="2" t="s">
        <v>32</v>
      </c>
      <c r="D17" s="2">
        <v>40.880000000000003</v>
      </c>
      <c r="E17" s="10">
        <f t="shared" si="7"/>
        <v>6.1320000000000006</v>
      </c>
      <c r="F17" s="2">
        <v>8</v>
      </c>
      <c r="G17" s="45">
        <f t="shared" si="0"/>
        <v>14.132000000000001</v>
      </c>
      <c r="H17" s="77">
        <v>91</v>
      </c>
      <c r="I17" s="78">
        <f t="shared" si="1"/>
        <v>9.1</v>
      </c>
      <c r="J17" s="79">
        <v>91</v>
      </c>
      <c r="K17" s="79">
        <f t="shared" si="2"/>
        <v>9.1</v>
      </c>
      <c r="L17" s="79">
        <f t="shared" si="3"/>
        <v>18.2</v>
      </c>
      <c r="M17" s="10">
        <v>10</v>
      </c>
      <c r="N17" s="2">
        <f t="shared" si="4"/>
        <v>15.384615384615385</v>
      </c>
      <c r="O17" s="47">
        <f t="shared" si="5"/>
        <v>47.716615384615388</v>
      </c>
      <c r="P17" s="5"/>
      <c r="Q17" s="5">
        <f t="shared" si="6"/>
        <v>0</v>
      </c>
      <c r="R17" s="49">
        <f t="shared" si="8"/>
        <v>47.716615384615388</v>
      </c>
    </row>
    <row r="18" spans="1:18" ht="14.4" x14ac:dyDescent="0.3">
      <c r="A18" s="2">
        <v>13</v>
      </c>
      <c r="B18" s="2">
        <v>200817391</v>
      </c>
      <c r="C18" s="2" t="s">
        <v>33</v>
      </c>
      <c r="D18" s="2">
        <v>36.99</v>
      </c>
      <c r="E18" s="10">
        <f t="shared" si="7"/>
        <v>5.5484999999999998</v>
      </c>
      <c r="F18" s="2">
        <v>15</v>
      </c>
      <c r="G18" s="45">
        <f t="shared" si="0"/>
        <v>20.548500000000001</v>
      </c>
      <c r="H18" s="77">
        <v>90</v>
      </c>
      <c r="I18" s="78">
        <f t="shared" si="1"/>
        <v>9</v>
      </c>
      <c r="J18" s="79">
        <v>90</v>
      </c>
      <c r="K18" s="79">
        <f t="shared" si="2"/>
        <v>9</v>
      </c>
      <c r="L18" s="79">
        <f t="shared" si="3"/>
        <v>18</v>
      </c>
      <c r="M18" s="10">
        <v>11</v>
      </c>
      <c r="N18" s="2">
        <f t="shared" si="4"/>
        <v>16.923076923076923</v>
      </c>
      <c r="O18" s="47">
        <f t="shared" si="5"/>
        <v>55.471576923076924</v>
      </c>
      <c r="P18" s="5"/>
      <c r="Q18" s="5">
        <f t="shared" si="6"/>
        <v>0</v>
      </c>
      <c r="R18" s="49">
        <f t="shared" si="8"/>
        <v>55.471576923076924</v>
      </c>
    </row>
    <row r="19" spans="1:18" ht="14.4" x14ac:dyDescent="0.3">
      <c r="A19" s="2">
        <v>14</v>
      </c>
      <c r="B19" s="2">
        <v>200910498</v>
      </c>
      <c r="C19" s="2" t="s">
        <v>34</v>
      </c>
      <c r="D19" s="2">
        <v>55.43</v>
      </c>
      <c r="E19" s="10">
        <f t="shared" si="7"/>
        <v>8.3144999999999989</v>
      </c>
      <c r="F19" s="2">
        <v>15</v>
      </c>
      <c r="G19" s="45">
        <f t="shared" si="0"/>
        <v>23.314499999999999</v>
      </c>
      <c r="H19" s="77">
        <v>73</v>
      </c>
      <c r="I19" s="78">
        <f t="shared" si="1"/>
        <v>7.3000000000000007</v>
      </c>
      <c r="J19" s="79">
        <v>73</v>
      </c>
      <c r="K19" s="79">
        <f t="shared" si="2"/>
        <v>7.3000000000000007</v>
      </c>
      <c r="L19" s="79">
        <f t="shared" si="3"/>
        <v>14.600000000000001</v>
      </c>
      <c r="M19" s="10">
        <v>13</v>
      </c>
      <c r="N19" s="2">
        <f t="shared" si="4"/>
        <v>20</v>
      </c>
      <c r="O19" s="47">
        <f t="shared" si="5"/>
        <v>57.914500000000004</v>
      </c>
      <c r="P19" s="5"/>
      <c r="Q19" s="5">
        <f t="shared" si="6"/>
        <v>0</v>
      </c>
      <c r="R19" s="49">
        <f t="shared" si="8"/>
        <v>57.914500000000004</v>
      </c>
    </row>
    <row r="20" spans="1:18" ht="14.4" x14ac:dyDescent="0.3">
      <c r="A20" s="2">
        <v>15</v>
      </c>
      <c r="B20" s="2">
        <v>200917149</v>
      </c>
      <c r="C20" s="2" t="s">
        <v>35</v>
      </c>
      <c r="D20" s="2">
        <v>24.66</v>
      </c>
      <c r="E20" s="10">
        <f t="shared" si="7"/>
        <v>3.6989999999999998</v>
      </c>
      <c r="F20" s="2">
        <v>8</v>
      </c>
      <c r="G20" s="45">
        <f t="shared" si="0"/>
        <v>11.699</v>
      </c>
      <c r="H20" s="77">
        <v>91</v>
      </c>
      <c r="I20" s="78">
        <f t="shared" si="1"/>
        <v>9.1</v>
      </c>
      <c r="J20" s="79">
        <v>91</v>
      </c>
      <c r="K20" s="79">
        <f t="shared" si="2"/>
        <v>9.1</v>
      </c>
      <c r="L20" s="79">
        <f t="shared" si="3"/>
        <v>18.2</v>
      </c>
      <c r="M20" s="10">
        <v>10</v>
      </c>
      <c r="N20" s="2">
        <f t="shared" si="4"/>
        <v>15.384615384615385</v>
      </c>
      <c r="O20" s="47">
        <f t="shared" si="5"/>
        <v>45.283615384615388</v>
      </c>
      <c r="P20" s="5"/>
      <c r="Q20" s="5">
        <f t="shared" si="6"/>
        <v>0</v>
      </c>
      <c r="R20" s="49">
        <f t="shared" si="8"/>
        <v>45.283615384615388</v>
      </c>
    </row>
    <row r="21" spans="1:18" ht="14.4" x14ac:dyDescent="0.3">
      <c r="A21" s="2">
        <v>16</v>
      </c>
      <c r="B21" s="2">
        <v>201016171</v>
      </c>
      <c r="C21" s="2" t="s">
        <v>36</v>
      </c>
      <c r="D21" s="2">
        <v>36.770000000000003</v>
      </c>
      <c r="E21" s="10">
        <f t="shared" si="7"/>
        <v>5.5155000000000003</v>
      </c>
      <c r="F21" s="2">
        <v>0</v>
      </c>
      <c r="G21" s="45">
        <f t="shared" si="0"/>
        <v>5.5155000000000003</v>
      </c>
      <c r="H21" s="77"/>
      <c r="I21" s="78">
        <f t="shared" si="1"/>
        <v>0</v>
      </c>
      <c r="J21" s="79"/>
      <c r="K21" s="79">
        <f t="shared" si="2"/>
        <v>0</v>
      </c>
      <c r="L21" s="79">
        <f t="shared" si="3"/>
        <v>0</v>
      </c>
      <c r="M21" s="10">
        <v>12</v>
      </c>
      <c r="N21" s="2">
        <f t="shared" si="4"/>
        <v>18.461538461538463</v>
      </c>
      <c r="O21" s="47">
        <f t="shared" si="5"/>
        <v>23.977038461538463</v>
      </c>
      <c r="P21" s="5"/>
      <c r="Q21" s="5">
        <f t="shared" si="6"/>
        <v>0</v>
      </c>
      <c r="R21" s="49">
        <f t="shared" si="8"/>
        <v>23.977038461538463</v>
      </c>
    </row>
    <row r="22" spans="1:18" ht="14.4" x14ac:dyDescent="0.3">
      <c r="A22" s="2">
        <v>17</v>
      </c>
      <c r="B22" s="2">
        <v>201016286</v>
      </c>
      <c r="C22" s="2" t="s">
        <v>37</v>
      </c>
      <c r="D22" s="2">
        <v>36.99</v>
      </c>
      <c r="E22" s="10">
        <f t="shared" si="7"/>
        <v>5.5484999999999998</v>
      </c>
      <c r="F22" s="2">
        <v>15</v>
      </c>
      <c r="G22" s="45">
        <f t="shared" si="0"/>
        <v>20.548500000000001</v>
      </c>
      <c r="H22" s="77">
        <v>84</v>
      </c>
      <c r="I22" s="78">
        <f t="shared" si="1"/>
        <v>8.4</v>
      </c>
      <c r="J22" s="79">
        <v>84</v>
      </c>
      <c r="K22" s="79">
        <f t="shared" si="2"/>
        <v>8.4</v>
      </c>
      <c r="L22" s="79">
        <f t="shared" si="3"/>
        <v>16.8</v>
      </c>
      <c r="M22" s="10">
        <v>9</v>
      </c>
      <c r="N22" s="2">
        <f t="shared" si="4"/>
        <v>13.846153846153847</v>
      </c>
      <c r="O22" s="47">
        <f t="shared" si="5"/>
        <v>51.194653846153848</v>
      </c>
      <c r="P22" s="5"/>
      <c r="Q22" s="5">
        <f t="shared" si="6"/>
        <v>0</v>
      </c>
      <c r="R22" s="49">
        <f t="shared" si="8"/>
        <v>51.194653846153848</v>
      </c>
    </row>
    <row r="23" spans="1:18" ht="14.4" x14ac:dyDescent="0.3">
      <c r="A23" s="2">
        <v>18</v>
      </c>
      <c r="B23" s="2">
        <v>201115629</v>
      </c>
      <c r="C23" s="2" t="s">
        <v>38</v>
      </c>
      <c r="D23" s="2">
        <v>56.21</v>
      </c>
      <c r="E23" s="10">
        <f t="shared" si="7"/>
        <v>8.4314999999999998</v>
      </c>
      <c r="F23" s="2">
        <v>0</v>
      </c>
      <c r="G23" s="45">
        <f t="shared" si="0"/>
        <v>8.4314999999999998</v>
      </c>
      <c r="H23" s="77">
        <v>72</v>
      </c>
      <c r="I23" s="78">
        <f t="shared" si="1"/>
        <v>7.2</v>
      </c>
      <c r="J23" s="79">
        <v>72</v>
      </c>
      <c r="K23" s="79">
        <f t="shared" si="2"/>
        <v>7.2</v>
      </c>
      <c r="L23" s="79">
        <f t="shared" si="3"/>
        <v>14.4</v>
      </c>
      <c r="M23" s="10">
        <v>13</v>
      </c>
      <c r="N23" s="2">
        <f t="shared" si="4"/>
        <v>20</v>
      </c>
      <c r="O23" s="47">
        <f t="shared" si="5"/>
        <v>42.831499999999998</v>
      </c>
      <c r="P23" s="5"/>
      <c r="Q23" s="5">
        <f t="shared" si="6"/>
        <v>0</v>
      </c>
      <c r="R23" s="49">
        <f t="shared" si="8"/>
        <v>42.831499999999998</v>
      </c>
    </row>
    <row r="24" spans="1:18" ht="14.4" x14ac:dyDescent="0.3">
      <c r="A24" s="2">
        <v>19</v>
      </c>
      <c r="B24" s="2">
        <v>201115794</v>
      </c>
      <c r="C24" s="2" t="s">
        <v>39</v>
      </c>
      <c r="D24" s="2">
        <v>79.760000000000005</v>
      </c>
      <c r="E24" s="10">
        <f t="shared" si="7"/>
        <v>11.964</v>
      </c>
      <c r="F24" s="2">
        <v>15</v>
      </c>
      <c r="G24" s="45">
        <f t="shared" si="0"/>
        <v>26.963999999999999</v>
      </c>
      <c r="H24" s="77">
        <v>90</v>
      </c>
      <c r="I24" s="78">
        <f t="shared" si="1"/>
        <v>9</v>
      </c>
      <c r="J24" s="79">
        <v>90</v>
      </c>
      <c r="K24" s="79">
        <f t="shared" si="2"/>
        <v>9</v>
      </c>
      <c r="L24" s="79">
        <f t="shared" si="3"/>
        <v>18</v>
      </c>
      <c r="M24" s="10">
        <v>12</v>
      </c>
      <c r="N24" s="2">
        <f t="shared" si="4"/>
        <v>18.461538461538463</v>
      </c>
      <c r="O24" s="47">
        <f t="shared" si="5"/>
        <v>63.425538461538466</v>
      </c>
      <c r="P24" s="5"/>
      <c r="Q24" s="5">
        <f t="shared" si="6"/>
        <v>0</v>
      </c>
      <c r="R24" s="49">
        <f t="shared" si="8"/>
        <v>63.425538461538466</v>
      </c>
    </row>
    <row r="25" spans="1:18" ht="14.4" x14ac:dyDescent="0.3">
      <c r="A25" s="2">
        <v>20</v>
      </c>
      <c r="B25" s="2">
        <v>201115868</v>
      </c>
      <c r="C25" s="2" t="s">
        <v>40</v>
      </c>
      <c r="D25" s="2"/>
      <c r="E25" s="10">
        <f t="shared" si="7"/>
        <v>0</v>
      </c>
      <c r="F25" s="2">
        <v>15</v>
      </c>
      <c r="G25" s="45">
        <f t="shared" si="0"/>
        <v>15</v>
      </c>
      <c r="H25" s="77">
        <v>72</v>
      </c>
      <c r="I25" s="78">
        <f t="shared" si="1"/>
        <v>7.2</v>
      </c>
      <c r="J25" s="79">
        <v>72</v>
      </c>
      <c r="K25" s="79">
        <f t="shared" si="2"/>
        <v>7.2</v>
      </c>
      <c r="L25" s="79">
        <f t="shared" si="3"/>
        <v>14.4</v>
      </c>
      <c r="M25" s="10">
        <v>11</v>
      </c>
      <c r="N25" s="2">
        <f t="shared" si="4"/>
        <v>16.923076923076923</v>
      </c>
      <c r="O25" s="47">
        <f t="shared" si="5"/>
        <v>46.323076923076925</v>
      </c>
      <c r="P25" s="5"/>
      <c r="Q25" s="5">
        <f t="shared" si="6"/>
        <v>0</v>
      </c>
      <c r="R25" s="49">
        <f t="shared" si="8"/>
        <v>46.323076923076925</v>
      </c>
    </row>
    <row r="26" spans="1:18" ht="14.4" x14ac:dyDescent="0.3">
      <c r="A26" s="2">
        <v>21</v>
      </c>
      <c r="B26" s="2">
        <v>201122117</v>
      </c>
      <c r="C26" s="2" t="s">
        <v>41</v>
      </c>
      <c r="D26" s="2">
        <v>49.1</v>
      </c>
      <c r="E26" s="10">
        <f t="shared" si="7"/>
        <v>7.3650000000000002</v>
      </c>
      <c r="F26" s="2">
        <v>15</v>
      </c>
      <c r="G26" s="45">
        <f t="shared" si="0"/>
        <v>22.365000000000002</v>
      </c>
      <c r="H26" s="77">
        <v>72</v>
      </c>
      <c r="I26" s="78">
        <f t="shared" si="1"/>
        <v>7.2</v>
      </c>
      <c r="J26" s="79">
        <v>72</v>
      </c>
      <c r="K26" s="79">
        <f t="shared" si="2"/>
        <v>7.2</v>
      </c>
      <c r="L26" s="79">
        <f t="shared" si="3"/>
        <v>14.4</v>
      </c>
      <c r="M26" s="10">
        <v>12</v>
      </c>
      <c r="N26" s="2">
        <f t="shared" si="4"/>
        <v>18.461538461538463</v>
      </c>
      <c r="O26" s="47">
        <f t="shared" si="5"/>
        <v>55.226538461538468</v>
      </c>
      <c r="P26" s="5"/>
      <c r="Q26" s="5">
        <f t="shared" si="6"/>
        <v>0</v>
      </c>
      <c r="R26" s="49">
        <f t="shared" si="8"/>
        <v>55.226538461538468</v>
      </c>
    </row>
    <row r="27" spans="1:18" ht="14.4" x14ac:dyDescent="0.3">
      <c r="A27" s="2">
        <v>22</v>
      </c>
      <c r="B27" s="2">
        <v>201315139</v>
      </c>
      <c r="C27" s="2" t="s">
        <v>42</v>
      </c>
      <c r="D27" s="2">
        <v>62</v>
      </c>
      <c r="E27" s="10">
        <f t="shared" si="7"/>
        <v>9.2999999999999989</v>
      </c>
      <c r="F27" s="2">
        <v>15</v>
      </c>
      <c r="G27" s="45">
        <f t="shared" si="0"/>
        <v>24.299999999999997</v>
      </c>
      <c r="H27" s="77">
        <f>5+3+4+5+5+10+6+4+4+5+5+5+10+5+4</f>
        <v>80</v>
      </c>
      <c r="I27" s="78">
        <f t="shared" si="1"/>
        <v>8</v>
      </c>
      <c r="J27" s="79">
        <v>80</v>
      </c>
      <c r="K27" s="79">
        <f t="shared" si="2"/>
        <v>8</v>
      </c>
      <c r="L27" s="79">
        <f t="shared" si="3"/>
        <v>16</v>
      </c>
      <c r="M27" s="10">
        <v>13</v>
      </c>
      <c r="N27" s="2">
        <f t="shared" si="4"/>
        <v>20</v>
      </c>
      <c r="O27" s="47">
        <f t="shared" si="5"/>
        <v>60.3</v>
      </c>
      <c r="P27" s="5"/>
      <c r="Q27" s="5">
        <f t="shared" si="6"/>
        <v>0</v>
      </c>
      <c r="R27" s="49">
        <f t="shared" si="8"/>
        <v>60.3</v>
      </c>
    </row>
    <row r="28" spans="1:18" ht="14.4" x14ac:dyDescent="0.3">
      <c r="A28" s="2">
        <v>23</v>
      </c>
      <c r="B28" s="2">
        <v>201401081</v>
      </c>
      <c r="C28" s="2" t="s">
        <v>43</v>
      </c>
      <c r="D28" s="2">
        <v>38.880000000000003</v>
      </c>
      <c r="E28" s="10">
        <f t="shared" si="7"/>
        <v>5.8319999999999999</v>
      </c>
      <c r="F28" s="2">
        <v>0</v>
      </c>
      <c r="G28" s="45">
        <f t="shared" si="0"/>
        <v>5.8319999999999999</v>
      </c>
      <c r="H28" s="77"/>
      <c r="I28" s="78">
        <f t="shared" si="1"/>
        <v>0</v>
      </c>
      <c r="J28" s="79"/>
      <c r="K28" s="79">
        <f t="shared" si="2"/>
        <v>0</v>
      </c>
      <c r="L28" s="79">
        <f t="shared" si="3"/>
        <v>0</v>
      </c>
      <c r="M28" s="10">
        <v>13</v>
      </c>
      <c r="N28" s="2">
        <f t="shared" si="4"/>
        <v>20</v>
      </c>
      <c r="O28" s="47">
        <f t="shared" si="5"/>
        <v>25.832000000000001</v>
      </c>
      <c r="P28" s="5"/>
      <c r="Q28" s="5">
        <f t="shared" si="6"/>
        <v>0</v>
      </c>
      <c r="R28" s="49">
        <f t="shared" si="8"/>
        <v>25.832000000000001</v>
      </c>
    </row>
    <row r="29" spans="1:18" ht="14.4" x14ac:dyDescent="0.3">
      <c r="A29" s="2">
        <v>24</v>
      </c>
      <c r="B29" s="2">
        <v>201401303</v>
      </c>
      <c r="C29" s="2" t="s">
        <v>44</v>
      </c>
      <c r="D29" s="2">
        <v>63.3</v>
      </c>
      <c r="E29" s="10">
        <f t="shared" si="7"/>
        <v>9.4949999999999992</v>
      </c>
      <c r="F29" s="2">
        <v>0</v>
      </c>
      <c r="G29" s="45">
        <f t="shared" si="0"/>
        <v>9.4949999999999992</v>
      </c>
      <c r="H29" s="77">
        <f>3+3+4+5+10+10+6+5+4+5+5+5+5+10+10+4</f>
        <v>94</v>
      </c>
      <c r="I29" s="78">
        <f t="shared" si="1"/>
        <v>9.4</v>
      </c>
      <c r="J29" s="77">
        <f>3+3+4+5+10+10+6+5+4+5+5+5+5+10+10+4</f>
        <v>94</v>
      </c>
      <c r="K29" s="79">
        <f t="shared" si="2"/>
        <v>9.4</v>
      </c>
      <c r="L29" s="79">
        <f t="shared" si="3"/>
        <v>18.8</v>
      </c>
      <c r="M29" s="10">
        <v>13</v>
      </c>
      <c r="N29" s="2">
        <f t="shared" si="4"/>
        <v>20</v>
      </c>
      <c r="O29" s="47">
        <f t="shared" si="5"/>
        <v>48.295000000000002</v>
      </c>
      <c r="P29" s="5"/>
      <c r="Q29" s="5">
        <f t="shared" si="6"/>
        <v>0</v>
      </c>
      <c r="R29" s="49">
        <f t="shared" si="8"/>
        <v>48.295000000000002</v>
      </c>
    </row>
    <row r="30" spans="1:18" ht="14.4" x14ac:dyDescent="0.3">
      <c r="A30" s="2">
        <v>25</v>
      </c>
      <c r="B30" s="2">
        <v>201401678</v>
      </c>
      <c r="C30" s="2" t="s">
        <v>45</v>
      </c>
      <c r="D30" s="2">
        <v>59.54</v>
      </c>
      <c r="E30" s="10">
        <f t="shared" si="7"/>
        <v>8.9309999999999992</v>
      </c>
      <c r="F30" s="2">
        <v>15</v>
      </c>
      <c r="G30" s="45">
        <f t="shared" si="0"/>
        <v>23.930999999999997</v>
      </c>
      <c r="H30" s="77">
        <v>74</v>
      </c>
      <c r="I30" s="78">
        <f t="shared" si="1"/>
        <v>7.4</v>
      </c>
      <c r="J30" s="79">
        <v>74</v>
      </c>
      <c r="K30" s="79">
        <f t="shared" si="2"/>
        <v>7.4</v>
      </c>
      <c r="L30" s="79">
        <f t="shared" si="3"/>
        <v>14.8</v>
      </c>
      <c r="M30" s="10">
        <v>13</v>
      </c>
      <c r="N30" s="2">
        <f t="shared" si="4"/>
        <v>20</v>
      </c>
      <c r="O30" s="47">
        <f t="shared" si="5"/>
        <v>58.730999999999995</v>
      </c>
      <c r="P30" s="5"/>
      <c r="Q30" s="5">
        <f t="shared" si="6"/>
        <v>0</v>
      </c>
      <c r="R30" s="49">
        <f t="shared" si="8"/>
        <v>58.730999999999995</v>
      </c>
    </row>
    <row r="31" spans="1:18" ht="14.4" x14ac:dyDescent="0.3">
      <c r="A31" s="2">
        <v>26</v>
      </c>
      <c r="B31" s="2">
        <v>201401987</v>
      </c>
      <c r="C31" s="2" t="s">
        <v>46</v>
      </c>
      <c r="D31" s="2">
        <v>73.430000000000007</v>
      </c>
      <c r="E31" s="10">
        <f t="shared" si="7"/>
        <v>11.0145</v>
      </c>
      <c r="F31" s="2">
        <v>0</v>
      </c>
      <c r="G31" s="45">
        <f t="shared" si="0"/>
        <v>11.0145</v>
      </c>
      <c r="H31" s="77">
        <f>3+3+4+5+10+10+6+5+4+5+5+5+5+10+10+4</f>
        <v>94</v>
      </c>
      <c r="I31" s="78">
        <f t="shared" si="1"/>
        <v>9.4</v>
      </c>
      <c r="J31" s="77">
        <f>3+3+4+5+10+10+6+5+4+5+5+5+5+10+10+4</f>
        <v>94</v>
      </c>
      <c r="K31" s="79">
        <f t="shared" si="2"/>
        <v>9.4</v>
      </c>
      <c r="L31" s="79">
        <f t="shared" si="3"/>
        <v>18.8</v>
      </c>
      <c r="M31" s="10">
        <v>13</v>
      </c>
      <c r="N31" s="2">
        <f t="shared" si="4"/>
        <v>20</v>
      </c>
      <c r="O31" s="47">
        <f t="shared" si="5"/>
        <v>49.814500000000002</v>
      </c>
      <c r="P31" s="5"/>
      <c r="Q31" s="5">
        <f t="shared" si="6"/>
        <v>0</v>
      </c>
      <c r="R31" s="49">
        <f t="shared" si="8"/>
        <v>49.814500000000002</v>
      </c>
    </row>
    <row r="32" spans="1:18" ht="14.4" x14ac:dyDescent="0.3">
      <c r="A32" s="2">
        <v>27</v>
      </c>
      <c r="B32" s="2">
        <v>201410252</v>
      </c>
      <c r="C32" s="2" t="s">
        <v>47</v>
      </c>
      <c r="D32" s="2"/>
      <c r="E32" s="10">
        <f t="shared" si="7"/>
        <v>0</v>
      </c>
      <c r="F32" s="2">
        <v>15</v>
      </c>
      <c r="G32" s="45">
        <f t="shared" si="0"/>
        <v>15</v>
      </c>
      <c r="H32" s="77">
        <f>5+3+4+5+5+10+6+4+4+5+5+5+10+5+4</f>
        <v>80</v>
      </c>
      <c r="I32" s="78">
        <f t="shared" si="1"/>
        <v>8</v>
      </c>
      <c r="J32" s="77">
        <f>5+3+4+5+5+10+6+4+4+5+5+5+10+5+4</f>
        <v>80</v>
      </c>
      <c r="K32" s="79">
        <f t="shared" si="2"/>
        <v>8</v>
      </c>
      <c r="L32" s="79">
        <f t="shared" si="3"/>
        <v>16</v>
      </c>
      <c r="M32" s="10">
        <v>11</v>
      </c>
      <c r="N32" s="2">
        <f t="shared" si="4"/>
        <v>16.923076923076923</v>
      </c>
      <c r="O32" s="47">
        <f t="shared" si="5"/>
        <v>47.92307692307692</v>
      </c>
      <c r="P32" s="5"/>
      <c r="Q32" s="5">
        <f t="shared" si="6"/>
        <v>0</v>
      </c>
      <c r="R32" s="49">
        <f t="shared" si="8"/>
        <v>47.92307692307692</v>
      </c>
    </row>
    <row r="33" spans="1:18" ht="14.4" x14ac:dyDescent="0.3">
      <c r="A33" s="2">
        <v>28</v>
      </c>
      <c r="B33" s="2">
        <v>201118527</v>
      </c>
      <c r="C33" s="2" t="s">
        <v>48</v>
      </c>
      <c r="D33" s="2">
        <v>32.880000000000003</v>
      </c>
      <c r="E33" s="10">
        <f t="shared" si="7"/>
        <v>4.9320000000000004</v>
      </c>
      <c r="F33" s="2">
        <v>0</v>
      </c>
      <c r="G33" s="45">
        <f t="shared" si="0"/>
        <v>4.9320000000000004</v>
      </c>
      <c r="H33" s="77"/>
      <c r="I33" s="78">
        <f t="shared" si="1"/>
        <v>0</v>
      </c>
      <c r="J33" s="79"/>
      <c r="K33" s="79">
        <f t="shared" si="2"/>
        <v>0</v>
      </c>
      <c r="L33" s="79">
        <f t="shared" si="3"/>
        <v>0</v>
      </c>
      <c r="M33" s="10">
        <v>12</v>
      </c>
      <c r="N33" s="2">
        <f t="shared" si="4"/>
        <v>18.461538461538463</v>
      </c>
      <c r="O33" s="47">
        <f t="shared" si="5"/>
        <v>23.393538461538462</v>
      </c>
      <c r="P33" s="5"/>
      <c r="Q33" s="5">
        <f t="shared" si="6"/>
        <v>0</v>
      </c>
      <c r="R33" s="49">
        <f t="shared" si="8"/>
        <v>23.393538461538462</v>
      </c>
    </row>
    <row r="34" spans="1:18" ht="14.4" x14ac:dyDescent="0.3">
      <c r="A34" s="2">
        <v>29</v>
      </c>
      <c r="B34" s="2">
        <v>201115868</v>
      </c>
      <c r="C34" s="2" t="s">
        <v>49</v>
      </c>
      <c r="D34" s="2">
        <v>42.99</v>
      </c>
      <c r="E34" s="10">
        <f t="shared" si="7"/>
        <v>6.4485000000000001</v>
      </c>
      <c r="F34" s="2">
        <v>0</v>
      </c>
      <c r="G34" s="45">
        <f t="shared" si="0"/>
        <v>6.4485000000000001</v>
      </c>
      <c r="H34" s="77"/>
      <c r="I34" s="78">
        <f t="shared" si="1"/>
        <v>0</v>
      </c>
      <c r="J34" s="79"/>
      <c r="K34" s="79">
        <f t="shared" si="2"/>
        <v>0</v>
      </c>
      <c r="L34" s="79">
        <f t="shared" si="3"/>
        <v>0</v>
      </c>
      <c r="M34" s="10">
        <v>0</v>
      </c>
      <c r="N34" s="2">
        <f t="shared" si="4"/>
        <v>0</v>
      </c>
      <c r="O34" s="47">
        <f t="shared" si="5"/>
        <v>6.4485000000000001</v>
      </c>
      <c r="P34" s="5"/>
      <c r="Q34" s="5">
        <f t="shared" si="6"/>
        <v>0</v>
      </c>
      <c r="R34" s="49">
        <f t="shared" si="8"/>
        <v>6.4485000000000001</v>
      </c>
    </row>
    <row r="35" spans="1:18" ht="14.4" x14ac:dyDescent="0.3">
      <c r="A35" s="2">
        <v>30</v>
      </c>
      <c r="B35" s="2"/>
      <c r="C35" s="2" t="s">
        <v>50</v>
      </c>
      <c r="D35" s="2">
        <v>43.88</v>
      </c>
      <c r="E35" s="10">
        <f t="shared" si="7"/>
        <v>6.5819999999999999</v>
      </c>
      <c r="F35" s="2">
        <v>0</v>
      </c>
      <c r="G35" s="45">
        <f t="shared" si="0"/>
        <v>6.5819999999999999</v>
      </c>
      <c r="H35" s="77"/>
      <c r="I35" s="78">
        <f t="shared" si="1"/>
        <v>0</v>
      </c>
      <c r="J35" s="79"/>
      <c r="K35" s="79">
        <f t="shared" si="2"/>
        <v>0</v>
      </c>
      <c r="L35" s="79">
        <f t="shared" si="3"/>
        <v>0</v>
      </c>
      <c r="M35" s="10">
        <v>12</v>
      </c>
      <c r="N35" s="2">
        <f t="shared" si="4"/>
        <v>18.461538461538463</v>
      </c>
      <c r="O35" s="47">
        <f t="shared" si="5"/>
        <v>25.043538461538464</v>
      </c>
      <c r="P35" s="5"/>
      <c r="Q35" s="5">
        <f t="shared" si="6"/>
        <v>0</v>
      </c>
      <c r="R35" s="49">
        <f t="shared" si="8"/>
        <v>25.043538461538464</v>
      </c>
    </row>
    <row r="36" spans="1:18" ht="14.4" x14ac:dyDescent="0.3">
      <c r="A36" s="2"/>
      <c r="B36" s="2"/>
      <c r="C36" s="7"/>
      <c r="D36" s="7">
        <v>100</v>
      </c>
      <c r="E36" s="7">
        <f t="shared" si="7"/>
        <v>15</v>
      </c>
      <c r="F36" s="7">
        <v>15</v>
      </c>
      <c r="G36" s="51">
        <f t="shared" si="0"/>
        <v>30</v>
      </c>
      <c r="H36" s="51">
        <v>100</v>
      </c>
      <c r="I36" s="7">
        <f>H36*0.1</f>
        <v>10</v>
      </c>
      <c r="J36" s="8">
        <v>100</v>
      </c>
      <c r="K36" s="8">
        <f>J36*0.1</f>
        <v>10</v>
      </c>
      <c r="L36" s="8">
        <v>20</v>
      </c>
      <c r="M36" s="8">
        <v>13</v>
      </c>
      <c r="N36" s="9">
        <v>20</v>
      </c>
      <c r="O36" s="52">
        <f t="shared" si="5"/>
        <v>70</v>
      </c>
      <c r="P36" s="9">
        <v>100</v>
      </c>
      <c r="Q36" s="9">
        <f t="shared" si="6"/>
        <v>30</v>
      </c>
      <c r="R36" s="53">
        <f t="shared" si="8"/>
        <v>100</v>
      </c>
    </row>
    <row r="37" spans="1:18" ht="14.4" x14ac:dyDescent="0.3">
      <c r="A37" s="1"/>
      <c r="C37" s="1"/>
      <c r="L37" s="1"/>
      <c r="M37" s="1"/>
    </row>
    <row r="38" spans="1:18" ht="14.4" x14ac:dyDescent="0.3">
      <c r="A38" s="1"/>
      <c r="C38" s="1"/>
      <c r="L38" s="1"/>
      <c r="M38" s="1"/>
    </row>
    <row r="39" spans="1:18" ht="14.4" x14ac:dyDescent="0.3">
      <c r="A39" s="1"/>
      <c r="C39" s="1"/>
      <c r="L39" s="1"/>
      <c r="M39" s="1"/>
    </row>
    <row r="40" spans="1:18" ht="14.4" x14ac:dyDescent="0.3">
      <c r="A40" s="1"/>
      <c r="C40" s="1"/>
      <c r="L40" s="1"/>
      <c r="M40" s="1"/>
    </row>
    <row r="41" spans="1:18" ht="14.4" x14ac:dyDescent="0.3">
      <c r="A41" s="1"/>
      <c r="C41" s="1"/>
      <c r="L41" s="1"/>
      <c r="M41" s="1"/>
    </row>
    <row r="42" spans="1:18" ht="14.4" x14ac:dyDescent="0.3">
      <c r="A42" s="1"/>
      <c r="C42" s="1"/>
      <c r="L42" s="1"/>
      <c r="M42" s="1"/>
    </row>
    <row r="43" spans="1:18" ht="14.4" x14ac:dyDescent="0.3">
      <c r="A43" s="1"/>
      <c r="C43" s="1"/>
      <c r="L43" s="1"/>
      <c r="M43" s="1"/>
    </row>
    <row r="44" spans="1:18" ht="14.4" x14ac:dyDescent="0.3">
      <c r="A44" s="1"/>
      <c r="C44" s="1"/>
      <c r="L44" s="1"/>
      <c r="M44" s="1"/>
    </row>
    <row r="45" spans="1:18" ht="14.4" x14ac:dyDescent="0.3">
      <c r="A45" s="1"/>
      <c r="C45" s="1"/>
      <c r="L45" s="1"/>
      <c r="M45" s="1"/>
    </row>
    <row r="46" spans="1:18" ht="14.4" x14ac:dyDescent="0.3">
      <c r="A46" s="1"/>
      <c r="C46" s="1"/>
      <c r="L46" s="1"/>
      <c r="M46" s="1"/>
    </row>
    <row r="47" spans="1:18" ht="14.4" x14ac:dyDescent="0.3">
      <c r="A47" s="1"/>
      <c r="C47" s="1"/>
      <c r="L47" s="1"/>
      <c r="M47" s="1"/>
    </row>
    <row r="48" spans="1:18" ht="14.4" x14ac:dyDescent="0.3">
      <c r="A48" s="1"/>
      <c r="C48" s="1"/>
      <c r="L48" s="1"/>
      <c r="M48" s="1"/>
    </row>
    <row r="49" spans="1:13" ht="14.4" x14ac:dyDescent="0.3">
      <c r="A49" s="1"/>
      <c r="C49" s="1"/>
      <c r="L49" s="1"/>
      <c r="M49" s="1"/>
    </row>
    <row r="50" spans="1:13" ht="14.4" x14ac:dyDescent="0.3">
      <c r="A50" s="1"/>
      <c r="C50" s="1"/>
      <c r="L50" s="1"/>
      <c r="M50" s="1"/>
    </row>
    <row r="51" spans="1:13" ht="14.4" x14ac:dyDescent="0.3">
      <c r="A51" s="1"/>
      <c r="C51" s="1"/>
      <c r="L51" s="1"/>
      <c r="M51" s="1"/>
    </row>
    <row r="52" spans="1:13" ht="14.4" x14ac:dyDescent="0.3">
      <c r="A52" s="1"/>
      <c r="C52" s="1"/>
      <c r="L52" s="1"/>
      <c r="M52" s="1"/>
    </row>
    <row r="53" spans="1:13" ht="14.4" x14ac:dyDescent="0.3">
      <c r="A53" s="1"/>
      <c r="C53" s="1"/>
      <c r="L53" s="1"/>
      <c r="M53" s="1"/>
    </row>
    <row r="54" spans="1:13" ht="14.4" x14ac:dyDescent="0.3">
      <c r="A54" s="1"/>
      <c r="C54" s="1"/>
      <c r="L54" s="1"/>
      <c r="M54" s="1"/>
    </row>
    <row r="55" spans="1:13" ht="14.4" x14ac:dyDescent="0.3">
      <c r="A55" s="1"/>
      <c r="C55" s="1"/>
      <c r="L55" s="1"/>
      <c r="M55" s="1"/>
    </row>
    <row r="56" spans="1:13" ht="14.4" x14ac:dyDescent="0.3">
      <c r="A56" s="1"/>
      <c r="C56" s="1"/>
      <c r="L56" s="1"/>
      <c r="M56" s="1"/>
    </row>
    <row r="57" spans="1:13" ht="14.4" x14ac:dyDescent="0.3">
      <c r="A57" s="1"/>
      <c r="C57" s="1"/>
      <c r="L57" s="1"/>
      <c r="M57" s="1"/>
    </row>
    <row r="58" spans="1:13" ht="14.4" x14ac:dyDescent="0.3">
      <c r="A58" s="1"/>
      <c r="C58" s="1"/>
      <c r="L58" s="1"/>
      <c r="M58" s="1"/>
    </row>
    <row r="59" spans="1:13" ht="14.4" x14ac:dyDescent="0.3">
      <c r="A59" s="1"/>
      <c r="C59" s="1"/>
      <c r="L59" s="1"/>
      <c r="M59" s="1"/>
    </row>
    <row r="60" spans="1:13" ht="14.4" x14ac:dyDescent="0.3">
      <c r="A60" s="1"/>
      <c r="C60" s="1"/>
      <c r="L60" s="1"/>
      <c r="M60" s="1"/>
    </row>
    <row r="61" spans="1:13" ht="14.4" x14ac:dyDescent="0.3">
      <c r="A61" s="1"/>
      <c r="C61" s="1"/>
      <c r="L61" s="1"/>
      <c r="M61" s="1"/>
    </row>
    <row r="62" spans="1:13" ht="14.4" x14ac:dyDescent="0.3">
      <c r="A62" s="1"/>
      <c r="C62" s="1"/>
      <c r="L62" s="1"/>
      <c r="M62" s="1"/>
    </row>
    <row r="63" spans="1:13" ht="14.4" x14ac:dyDescent="0.3">
      <c r="A63" s="1"/>
      <c r="C63" s="1"/>
      <c r="L63" s="1"/>
      <c r="M63" s="1"/>
    </row>
    <row r="64" spans="1:13" ht="14.4" x14ac:dyDescent="0.3">
      <c r="A64" s="1"/>
      <c r="C64" s="1"/>
      <c r="L64" s="1"/>
      <c r="M64" s="1"/>
    </row>
    <row r="65" spans="1:13" ht="14.4" x14ac:dyDescent="0.3">
      <c r="A65" s="1"/>
      <c r="C65" s="1"/>
      <c r="L65" s="1"/>
      <c r="M65" s="1"/>
    </row>
    <row r="66" spans="1:13" ht="14.4" x14ac:dyDescent="0.3">
      <c r="A66" s="1"/>
      <c r="C66" s="1"/>
      <c r="L66" s="1"/>
      <c r="M66" s="1"/>
    </row>
    <row r="67" spans="1:13" ht="14.4" x14ac:dyDescent="0.3">
      <c r="A67" s="1"/>
      <c r="C67" s="1"/>
      <c r="L67" s="1"/>
      <c r="M67" s="1"/>
    </row>
    <row r="68" spans="1:13" ht="14.4" x14ac:dyDescent="0.3">
      <c r="A68" s="1"/>
      <c r="C68" s="1"/>
      <c r="L68" s="1"/>
      <c r="M68" s="1"/>
    </row>
    <row r="69" spans="1:13" ht="14.4" x14ac:dyDescent="0.3">
      <c r="A69" s="1"/>
      <c r="C69" s="1"/>
      <c r="L69" s="1"/>
      <c r="M69" s="1"/>
    </row>
    <row r="70" spans="1:13" ht="14.4" x14ac:dyDescent="0.3">
      <c r="A70" s="1"/>
      <c r="C70" s="1"/>
      <c r="L70" s="1"/>
      <c r="M70" s="1"/>
    </row>
    <row r="71" spans="1:13" ht="14.4" x14ac:dyDescent="0.3">
      <c r="A71" s="1"/>
      <c r="C71" s="1"/>
      <c r="L71" s="1"/>
      <c r="M71" s="1"/>
    </row>
    <row r="72" spans="1:13" ht="14.4" x14ac:dyDescent="0.3">
      <c r="A72" s="1"/>
      <c r="C72" s="1"/>
      <c r="L72" s="1"/>
      <c r="M72" s="1"/>
    </row>
    <row r="73" spans="1:13" ht="14.4" x14ac:dyDescent="0.3">
      <c r="A73" s="1"/>
      <c r="C73" s="1"/>
      <c r="L73" s="1"/>
      <c r="M73" s="1"/>
    </row>
    <row r="74" spans="1:13" ht="14.4" x14ac:dyDescent="0.3">
      <c r="A74" s="1"/>
      <c r="C74" s="1"/>
      <c r="L74" s="1"/>
      <c r="M74" s="1"/>
    </row>
    <row r="75" spans="1:13" ht="14.4" x14ac:dyDescent="0.3">
      <c r="A75" s="1"/>
      <c r="C75" s="1"/>
      <c r="L75" s="1"/>
      <c r="M75" s="1"/>
    </row>
    <row r="76" spans="1:13" ht="14.4" x14ac:dyDescent="0.3">
      <c r="A76" s="1"/>
      <c r="C76" s="1"/>
      <c r="L76" s="1"/>
      <c r="M76" s="1"/>
    </row>
    <row r="77" spans="1:13" ht="14.4" x14ac:dyDescent="0.3">
      <c r="A77" s="1"/>
      <c r="C77" s="1"/>
      <c r="L77" s="1"/>
      <c r="M77" s="1"/>
    </row>
    <row r="78" spans="1:13" ht="14.4" x14ac:dyDescent="0.3">
      <c r="A78" s="1"/>
      <c r="C78" s="1"/>
      <c r="L78" s="1"/>
      <c r="M78" s="1"/>
    </row>
    <row r="79" spans="1:13" ht="14.4" x14ac:dyDescent="0.3">
      <c r="A79" s="1"/>
      <c r="C79" s="1"/>
      <c r="L79" s="1"/>
      <c r="M79" s="1"/>
    </row>
    <row r="80" spans="1:13" ht="14.4" x14ac:dyDescent="0.3">
      <c r="A80" s="1"/>
      <c r="C80" s="1"/>
      <c r="L80" s="1"/>
      <c r="M80" s="1"/>
    </row>
    <row r="81" spans="1:13" ht="14.4" x14ac:dyDescent="0.3">
      <c r="A81" s="1"/>
      <c r="C81" s="1"/>
      <c r="L81" s="1"/>
      <c r="M81" s="1"/>
    </row>
    <row r="82" spans="1:13" ht="14.4" x14ac:dyDescent="0.3">
      <c r="A82" s="1"/>
      <c r="C82" s="1"/>
      <c r="L82" s="1"/>
      <c r="M82" s="1"/>
    </row>
    <row r="83" spans="1:13" ht="14.4" x14ac:dyDescent="0.3">
      <c r="A83" s="1"/>
      <c r="C83" s="1"/>
      <c r="L83" s="1"/>
      <c r="M83" s="1"/>
    </row>
    <row r="84" spans="1:13" ht="14.4" x14ac:dyDescent="0.3">
      <c r="A84" s="1"/>
      <c r="C84" s="1"/>
      <c r="L84" s="1"/>
      <c r="M84" s="1"/>
    </row>
    <row r="85" spans="1:13" ht="14.4" x14ac:dyDescent="0.3">
      <c r="A85" s="1"/>
      <c r="C85" s="1"/>
      <c r="L85" s="1"/>
      <c r="M85" s="1"/>
    </row>
    <row r="86" spans="1:13" ht="14.4" x14ac:dyDescent="0.3">
      <c r="A86" s="1"/>
      <c r="C86" s="1"/>
      <c r="L86" s="1"/>
      <c r="M86" s="1"/>
    </row>
    <row r="87" spans="1:13" ht="14.4" x14ac:dyDescent="0.3">
      <c r="A87" s="1"/>
      <c r="C87" s="1"/>
      <c r="L87" s="1"/>
      <c r="M87" s="1"/>
    </row>
    <row r="88" spans="1:13" ht="14.4" x14ac:dyDescent="0.3">
      <c r="A88" s="1"/>
      <c r="C88" s="1"/>
      <c r="L88" s="1"/>
      <c r="M88" s="1"/>
    </row>
    <row r="89" spans="1:13" ht="14.4" x14ac:dyDescent="0.3">
      <c r="A89" s="1"/>
      <c r="C89" s="1"/>
      <c r="L89" s="1"/>
      <c r="M89" s="1"/>
    </row>
    <row r="90" spans="1:13" ht="14.4" x14ac:dyDescent="0.3">
      <c r="A90" s="1"/>
      <c r="C90" s="1"/>
      <c r="L90" s="1"/>
      <c r="M90" s="1"/>
    </row>
    <row r="91" spans="1:13" ht="14.4" x14ac:dyDescent="0.3">
      <c r="A91" s="1"/>
      <c r="C91" s="1"/>
      <c r="L91" s="1"/>
      <c r="M91" s="1"/>
    </row>
    <row r="92" spans="1:13" ht="14.4" x14ac:dyDescent="0.3">
      <c r="A92" s="1"/>
      <c r="C92" s="1"/>
      <c r="L92" s="1"/>
      <c r="M92" s="1"/>
    </row>
    <row r="93" spans="1:13" ht="14.4" x14ac:dyDescent="0.3">
      <c r="A93" s="1"/>
      <c r="C93" s="1"/>
      <c r="L93" s="1"/>
      <c r="M93" s="1"/>
    </row>
    <row r="94" spans="1:13" ht="14.4" x14ac:dyDescent="0.3">
      <c r="A94" s="1"/>
      <c r="C94" s="1"/>
      <c r="L94" s="1"/>
      <c r="M94" s="1"/>
    </row>
    <row r="95" spans="1:13" ht="14.4" x14ac:dyDescent="0.3">
      <c r="A95" s="1"/>
      <c r="C95" s="1"/>
      <c r="L95" s="1"/>
      <c r="M95" s="1"/>
    </row>
    <row r="96" spans="1:13" ht="14.4" x14ac:dyDescent="0.3">
      <c r="A96" s="1"/>
      <c r="C96" s="1"/>
      <c r="L96" s="1"/>
      <c r="M96" s="1"/>
    </row>
    <row r="97" spans="1:13" ht="14.4" x14ac:dyDescent="0.3">
      <c r="A97" s="1"/>
      <c r="C97" s="1"/>
      <c r="L97" s="1"/>
      <c r="M97" s="1"/>
    </row>
    <row r="98" spans="1:13" ht="14.4" x14ac:dyDescent="0.3">
      <c r="A98" s="1"/>
      <c r="C98" s="1"/>
      <c r="L98" s="1"/>
      <c r="M98" s="1"/>
    </row>
    <row r="99" spans="1:13" ht="14.4" x14ac:dyDescent="0.3">
      <c r="A99" s="1"/>
      <c r="C99" s="1"/>
      <c r="L99" s="1"/>
      <c r="M99" s="1"/>
    </row>
    <row r="100" spans="1:13" ht="14.4" x14ac:dyDescent="0.3">
      <c r="A100" s="1"/>
      <c r="C100" s="1"/>
      <c r="L100" s="1"/>
      <c r="M100" s="1"/>
    </row>
    <row r="101" spans="1:13" ht="14.4" x14ac:dyDescent="0.3">
      <c r="A101" s="1"/>
      <c r="C101" s="1"/>
      <c r="L101" s="1"/>
      <c r="M101" s="1"/>
    </row>
    <row r="102" spans="1:13" ht="14.4" x14ac:dyDescent="0.3">
      <c r="A102" s="1"/>
      <c r="C102" s="1"/>
      <c r="L102" s="1"/>
      <c r="M102" s="1"/>
    </row>
    <row r="103" spans="1:13" ht="14.4" x14ac:dyDescent="0.3">
      <c r="A103" s="1"/>
      <c r="C103" s="1"/>
      <c r="L103" s="1"/>
      <c r="M103" s="1"/>
    </row>
    <row r="104" spans="1:13" ht="14.4" x14ac:dyDescent="0.3">
      <c r="A104" s="1"/>
      <c r="C104" s="1"/>
      <c r="L104" s="1"/>
      <c r="M104" s="1"/>
    </row>
    <row r="105" spans="1:13" ht="14.4" x14ac:dyDescent="0.3">
      <c r="A105" s="1"/>
      <c r="C105" s="1"/>
      <c r="L105" s="1"/>
      <c r="M105" s="1"/>
    </row>
    <row r="106" spans="1:13" ht="14.4" x14ac:dyDescent="0.3">
      <c r="A106" s="1"/>
      <c r="C106" s="1"/>
      <c r="L106" s="1"/>
      <c r="M106" s="1"/>
    </row>
    <row r="107" spans="1:13" ht="14.4" x14ac:dyDescent="0.3">
      <c r="A107" s="1"/>
      <c r="C107" s="1"/>
      <c r="L107" s="1"/>
      <c r="M107" s="1"/>
    </row>
    <row r="108" spans="1:13" ht="14.4" x14ac:dyDescent="0.3">
      <c r="A108" s="1"/>
      <c r="C108" s="1"/>
      <c r="L108" s="1"/>
      <c r="M108" s="1"/>
    </row>
    <row r="109" spans="1:13" ht="14.4" x14ac:dyDescent="0.3">
      <c r="A109" s="1"/>
      <c r="C109" s="1"/>
      <c r="L109" s="1"/>
      <c r="M109" s="1"/>
    </row>
    <row r="110" spans="1:13" ht="14.4" x14ac:dyDescent="0.3">
      <c r="A110" s="1"/>
      <c r="C110" s="1"/>
      <c r="L110" s="1"/>
      <c r="M110" s="1"/>
    </row>
    <row r="111" spans="1:13" ht="14.4" x14ac:dyDescent="0.3">
      <c r="A111" s="1"/>
      <c r="C111" s="1"/>
      <c r="L111" s="1"/>
      <c r="M111" s="1"/>
    </row>
    <row r="112" spans="1:13" ht="14.4" x14ac:dyDescent="0.3">
      <c r="A112" s="1"/>
      <c r="C112" s="1"/>
      <c r="L112" s="1"/>
      <c r="M112" s="1"/>
    </row>
    <row r="113" spans="1:13" ht="14.4" x14ac:dyDescent="0.3">
      <c r="A113" s="1"/>
      <c r="C113" s="1"/>
      <c r="L113" s="1"/>
      <c r="M113" s="1"/>
    </row>
    <row r="114" spans="1:13" ht="14.4" x14ac:dyDescent="0.3">
      <c r="A114" s="1"/>
      <c r="C114" s="1"/>
      <c r="L114" s="1"/>
      <c r="M114" s="1"/>
    </row>
    <row r="115" spans="1:13" ht="14.4" x14ac:dyDescent="0.3">
      <c r="A115" s="1"/>
      <c r="C115" s="1"/>
      <c r="L115" s="1"/>
      <c r="M115" s="1"/>
    </row>
    <row r="116" spans="1:13" ht="14.4" x14ac:dyDescent="0.3">
      <c r="A116" s="1"/>
      <c r="C116" s="1"/>
      <c r="L116" s="1"/>
      <c r="M116" s="1"/>
    </row>
    <row r="117" spans="1:13" ht="14.4" x14ac:dyDescent="0.3">
      <c r="A117" s="1"/>
      <c r="C117" s="1"/>
      <c r="L117" s="1"/>
      <c r="M117" s="1"/>
    </row>
    <row r="118" spans="1:13" ht="14.4" x14ac:dyDescent="0.3">
      <c r="A118" s="1"/>
      <c r="C118" s="1"/>
      <c r="L118" s="1"/>
      <c r="M118" s="1"/>
    </row>
    <row r="119" spans="1:13" ht="14.4" x14ac:dyDescent="0.3">
      <c r="A119" s="1"/>
      <c r="C119" s="1"/>
      <c r="L119" s="1"/>
      <c r="M119" s="1"/>
    </row>
    <row r="120" spans="1:13" ht="14.4" x14ac:dyDescent="0.3">
      <c r="A120" s="1"/>
      <c r="C120" s="1"/>
      <c r="L120" s="1"/>
      <c r="M120" s="1"/>
    </row>
    <row r="121" spans="1:13" ht="14.4" x14ac:dyDescent="0.3">
      <c r="A121" s="1"/>
      <c r="C121" s="1"/>
      <c r="L121" s="1"/>
      <c r="M121" s="1"/>
    </row>
    <row r="122" spans="1:13" ht="14.4" x14ac:dyDescent="0.3">
      <c r="A122" s="1"/>
      <c r="C122" s="1"/>
      <c r="L122" s="1"/>
      <c r="M122" s="1"/>
    </row>
    <row r="123" spans="1:13" ht="14.4" x14ac:dyDescent="0.3">
      <c r="A123" s="1"/>
      <c r="C123" s="1"/>
      <c r="L123" s="1"/>
      <c r="M123" s="1"/>
    </row>
    <row r="124" spans="1:13" ht="14.4" x14ac:dyDescent="0.3">
      <c r="A124" s="1"/>
      <c r="C124" s="1"/>
      <c r="L124" s="1"/>
      <c r="M124" s="1"/>
    </row>
    <row r="125" spans="1:13" ht="14.4" x14ac:dyDescent="0.3">
      <c r="A125" s="1"/>
      <c r="C125" s="1"/>
      <c r="L125" s="1"/>
      <c r="M125" s="1"/>
    </row>
    <row r="126" spans="1:13" ht="14.4" x14ac:dyDescent="0.3">
      <c r="A126" s="1"/>
      <c r="C126" s="1"/>
      <c r="L126" s="1"/>
      <c r="M126" s="1"/>
    </row>
    <row r="127" spans="1:13" ht="14.4" x14ac:dyDescent="0.3">
      <c r="A127" s="1"/>
      <c r="C127" s="1"/>
      <c r="L127" s="1"/>
      <c r="M127" s="1"/>
    </row>
    <row r="128" spans="1:13" ht="14.4" x14ac:dyDescent="0.3">
      <c r="A128" s="1"/>
      <c r="C128" s="1"/>
      <c r="L128" s="1"/>
      <c r="M128" s="1"/>
    </row>
    <row r="129" spans="1:13" ht="14.4" x14ac:dyDescent="0.3">
      <c r="A129" s="1"/>
      <c r="C129" s="1"/>
      <c r="L129" s="1"/>
      <c r="M129" s="1"/>
    </row>
    <row r="130" spans="1:13" ht="14.4" x14ac:dyDescent="0.3">
      <c r="A130" s="1"/>
      <c r="C130" s="1"/>
      <c r="L130" s="1"/>
      <c r="M130" s="1"/>
    </row>
    <row r="131" spans="1:13" ht="14.4" x14ac:dyDescent="0.3">
      <c r="A131" s="1"/>
      <c r="C131" s="1"/>
      <c r="L131" s="1"/>
      <c r="M131" s="1"/>
    </row>
    <row r="132" spans="1:13" ht="14.4" x14ac:dyDescent="0.3">
      <c r="A132" s="1"/>
      <c r="C132" s="1"/>
      <c r="L132" s="1"/>
      <c r="M132" s="1"/>
    </row>
    <row r="133" spans="1:13" ht="14.4" x14ac:dyDescent="0.3">
      <c r="A133" s="1"/>
      <c r="C133" s="1"/>
      <c r="L133" s="1"/>
      <c r="M133" s="1"/>
    </row>
    <row r="134" spans="1:13" ht="14.4" x14ac:dyDescent="0.3">
      <c r="A134" s="1"/>
      <c r="C134" s="1"/>
      <c r="L134" s="1"/>
      <c r="M134" s="1"/>
    </row>
    <row r="135" spans="1:13" ht="14.4" x14ac:dyDescent="0.3">
      <c r="A135" s="1"/>
      <c r="C135" s="1"/>
      <c r="L135" s="1"/>
      <c r="M135" s="1"/>
    </row>
    <row r="136" spans="1:13" ht="14.4" x14ac:dyDescent="0.3">
      <c r="A136" s="1"/>
      <c r="C136" s="1"/>
      <c r="L136" s="1"/>
      <c r="M136" s="1"/>
    </row>
    <row r="137" spans="1:13" ht="14.4" x14ac:dyDescent="0.3">
      <c r="A137" s="1"/>
      <c r="C137" s="1"/>
      <c r="L137" s="1"/>
      <c r="M137" s="1"/>
    </row>
    <row r="138" spans="1:13" ht="14.4" x14ac:dyDescent="0.3">
      <c r="A138" s="1"/>
      <c r="C138" s="1"/>
      <c r="L138" s="1"/>
      <c r="M138" s="1"/>
    </row>
    <row r="139" spans="1:13" ht="14.4" x14ac:dyDescent="0.3">
      <c r="A139" s="1"/>
      <c r="C139" s="1"/>
      <c r="L139" s="1"/>
      <c r="M139" s="1"/>
    </row>
    <row r="140" spans="1:13" ht="14.4" x14ac:dyDescent="0.3">
      <c r="A140" s="1"/>
      <c r="C140" s="1"/>
      <c r="L140" s="1"/>
      <c r="M140" s="1"/>
    </row>
    <row r="141" spans="1:13" ht="14.4" x14ac:dyDescent="0.3">
      <c r="A141" s="1"/>
      <c r="C141" s="1"/>
      <c r="L141" s="1"/>
      <c r="M141" s="1"/>
    </row>
    <row r="142" spans="1:13" ht="14.4" x14ac:dyDescent="0.3">
      <c r="A142" s="1"/>
      <c r="C142" s="1"/>
      <c r="L142" s="1"/>
      <c r="M142" s="1"/>
    </row>
    <row r="143" spans="1:13" ht="14.4" x14ac:dyDescent="0.3">
      <c r="A143" s="1"/>
      <c r="C143" s="1"/>
      <c r="L143" s="1"/>
      <c r="M143" s="1"/>
    </row>
    <row r="144" spans="1:13" ht="14.4" x14ac:dyDescent="0.3">
      <c r="A144" s="1"/>
      <c r="C144" s="1"/>
      <c r="L144" s="1"/>
      <c r="M144" s="1"/>
    </row>
    <row r="145" spans="1:13" ht="14.4" x14ac:dyDescent="0.3">
      <c r="A145" s="1"/>
      <c r="C145" s="1"/>
      <c r="L145" s="1"/>
      <c r="M145" s="1"/>
    </row>
    <row r="146" spans="1:13" ht="14.4" x14ac:dyDescent="0.3">
      <c r="A146" s="1"/>
      <c r="C146" s="1"/>
      <c r="L146" s="1"/>
      <c r="M146" s="1"/>
    </row>
    <row r="147" spans="1:13" ht="14.4" x14ac:dyDescent="0.3">
      <c r="A147" s="1"/>
      <c r="C147" s="1"/>
      <c r="L147" s="1"/>
      <c r="M147" s="1"/>
    </row>
    <row r="148" spans="1:13" ht="14.4" x14ac:dyDescent="0.3">
      <c r="A148" s="1"/>
      <c r="C148" s="1"/>
      <c r="L148" s="1"/>
      <c r="M148" s="1"/>
    </row>
    <row r="149" spans="1:13" ht="14.4" x14ac:dyDescent="0.3">
      <c r="A149" s="1"/>
      <c r="C149" s="1"/>
      <c r="L149" s="1"/>
      <c r="M149" s="1"/>
    </row>
    <row r="150" spans="1:13" ht="14.4" x14ac:dyDescent="0.3">
      <c r="A150" s="1"/>
      <c r="C150" s="1"/>
      <c r="L150" s="1"/>
      <c r="M150" s="1"/>
    </row>
    <row r="151" spans="1:13" ht="14.4" x14ac:dyDescent="0.3">
      <c r="A151" s="1"/>
      <c r="C151" s="1"/>
      <c r="L151" s="1"/>
      <c r="M151" s="1"/>
    </row>
    <row r="152" spans="1:13" ht="14.4" x14ac:dyDescent="0.3">
      <c r="A152" s="1"/>
      <c r="C152" s="1"/>
      <c r="L152" s="1"/>
      <c r="M152" s="1"/>
    </row>
    <row r="153" spans="1:13" ht="14.4" x14ac:dyDescent="0.3">
      <c r="A153" s="1"/>
      <c r="C153" s="1"/>
      <c r="L153" s="1"/>
      <c r="M153" s="1"/>
    </row>
    <row r="154" spans="1:13" ht="14.4" x14ac:dyDescent="0.3">
      <c r="A154" s="1"/>
      <c r="C154" s="1"/>
      <c r="L154" s="1"/>
      <c r="M154" s="1"/>
    </row>
    <row r="155" spans="1:13" ht="14.4" x14ac:dyDescent="0.3">
      <c r="A155" s="1"/>
      <c r="C155" s="1"/>
      <c r="L155" s="1"/>
      <c r="M155" s="1"/>
    </row>
    <row r="156" spans="1:13" ht="14.4" x14ac:dyDescent="0.3">
      <c r="A156" s="1"/>
      <c r="C156" s="1"/>
      <c r="L156" s="1"/>
      <c r="M156" s="1"/>
    </row>
    <row r="157" spans="1:13" ht="14.4" x14ac:dyDescent="0.3">
      <c r="A157" s="1"/>
      <c r="C157" s="1"/>
      <c r="L157" s="1"/>
      <c r="M157" s="1"/>
    </row>
    <row r="158" spans="1:13" ht="14.4" x14ac:dyDescent="0.3">
      <c r="A158" s="1"/>
      <c r="C158" s="1"/>
      <c r="L158" s="1"/>
      <c r="M158" s="1"/>
    </row>
    <row r="159" spans="1:13" ht="14.4" x14ac:dyDescent="0.3">
      <c r="A159" s="1"/>
      <c r="C159" s="1"/>
      <c r="L159" s="1"/>
      <c r="M159" s="1"/>
    </row>
    <row r="160" spans="1:13" ht="14.4" x14ac:dyDescent="0.3">
      <c r="A160" s="1"/>
      <c r="C160" s="1"/>
      <c r="L160" s="1"/>
      <c r="M160" s="1"/>
    </row>
    <row r="161" spans="1:13" ht="14.4" x14ac:dyDescent="0.3">
      <c r="A161" s="1"/>
      <c r="C161" s="1"/>
      <c r="L161" s="1"/>
      <c r="M161" s="1"/>
    </row>
    <row r="162" spans="1:13" ht="14.4" x14ac:dyDescent="0.3">
      <c r="A162" s="1"/>
      <c r="C162" s="1"/>
      <c r="L162" s="1"/>
      <c r="M162" s="1"/>
    </row>
    <row r="163" spans="1:13" ht="14.4" x14ac:dyDescent="0.3">
      <c r="A163" s="1"/>
      <c r="C163" s="1"/>
      <c r="L163" s="1"/>
      <c r="M163" s="1"/>
    </row>
    <row r="164" spans="1:13" ht="14.4" x14ac:dyDescent="0.3">
      <c r="A164" s="1"/>
      <c r="C164" s="1"/>
      <c r="L164" s="1"/>
      <c r="M164" s="1"/>
    </row>
    <row r="165" spans="1:13" ht="14.4" x14ac:dyDescent="0.3">
      <c r="A165" s="1"/>
      <c r="C165" s="1"/>
      <c r="L165" s="1"/>
      <c r="M165" s="1"/>
    </row>
    <row r="166" spans="1:13" ht="14.4" x14ac:dyDescent="0.3">
      <c r="A166" s="1"/>
      <c r="C166" s="1"/>
      <c r="L166" s="1"/>
      <c r="M166" s="1"/>
    </row>
    <row r="167" spans="1:13" ht="14.4" x14ac:dyDescent="0.3">
      <c r="A167" s="1"/>
      <c r="C167" s="1"/>
      <c r="L167" s="1"/>
      <c r="M167" s="1"/>
    </row>
    <row r="168" spans="1:13" ht="14.4" x14ac:dyDescent="0.3">
      <c r="A168" s="1"/>
      <c r="C168" s="1"/>
      <c r="L168" s="1"/>
      <c r="M168" s="1"/>
    </row>
    <row r="169" spans="1:13" ht="14.4" x14ac:dyDescent="0.3">
      <c r="A169" s="1"/>
      <c r="C169" s="1"/>
      <c r="L169" s="1"/>
      <c r="M169" s="1"/>
    </row>
    <row r="170" spans="1:13" ht="14.4" x14ac:dyDescent="0.3">
      <c r="A170" s="1"/>
      <c r="C170" s="1"/>
      <c r="L170" s="1"/>
      <c r="M170" s="1"/>
    </row>
    <row r="171" spans="1:13" ht="14.4" x14ac:dyDescent="0.3">
      <c r="A171" s="1"/>
      <c r="C171" s="1"/>
      <c r="L171" s="1"/>
      <c r="M171" s="1"/>
    </row>
    <row r="172" spans="1:13" ht="14.4" x14ac:dyDescent="0.3">
      <c r="A172" s="1"/>
      <c r="C172" s="1"/>
      <c r="L172" s="1"/>
      <c r="M172" s="1"/>
    </row>
    <row r="173" spans="1:13" ht="14.4" x14ac:dyDescent="0.3">
      <c r="A173" s="1"/>
      <c r="C173" s="1"/>
      <c r="L173" s="1"/>
      <c r="M173" s="1"/>
    </row>
    <row r="174" spans="1:13" ht="14.4" x14ac:dyDescent="0.3">
      <c r="A174" s="1"/>
      <c r="C174" s="1"/>
      <c r="L174" s="1"/>
      <c r="M174" s="1"/>
    </row>
    <row r="175" spans="1:13" ht="14.4" x14ac:dyDescent="0.3">
      <c r="A175" s="1"/>
      <c r="C175" s="1"/>
      <c r="L175" s="1"/>
      <c r="M175" s="1"/>
    </row>
    <row r="176" spans="1:13" ht="14.4" x14ac:dyDescent="0.3">
      <c r="A176" s="1"/>
      <c r="C176" s="1"/>
      <c r="L176" s="1"/>
      <c r="M176" s="1"/>
    </row>
    <row r="177" spans="1:13" ht="14.4" x14ac:dyDescent="0.3">
      <c r="A177" s="1"/>
      <c r="C177" s="1"/>
      <c r="L177" s="1"/>
      <c r="M177" s="1"/>
    </row>
    <row r="178" spans="1:13" ht="14.4" x14ac:dyDescent="0.3">
      <c r="A178" s="1"/>
      <c r="C178" s="1"/>
      <c r="L178" s="1"/>
      <c r="M178" s="1"/>
    </row>
    <row r="179" spans="1:13" ht="14.4" x14ac:dyDescent="0.3">
      <c r="A179" s="1"/>
      <c r="C179" s="1"/>
      <c r="L179" s="1"/>
      <c r="M179" s="1"/>
    </row>
    <row r="180" spans="1:13" ht="14.4" x14ac:dyDescent="0.3">
      <c r="A180" s="1"/>
      <c r="C180" s="1"/>
      <c r="L180" s="1"/>
      <c r="M180" s="1"/>
    </row>
    <row r="181" spans="1:13" ht="14.4" x14ac:dyDescent="0.3">
      <c r="A181" s="1"/>
      <c r="C181" s="1"/>
      <c r="L181" s="1"/>
      <c r="M181" s="1"/>
    </row>
    <row r="182" spans="1:13" ht="14.4" x14ac:dyDescent="0.3">
      <c r="A182" s="1"/>
      <c r="C182" s="1"/>
      <c r="L182" s="1"/>
      <c r="M182" s="1"/>
    </row>
    <row r="183" spans="1:13" ht="14.4" x14ac:dyDescent="0.3">
      <c r="A183" s="1"/>
      <c r="C183" s="1"/>
      <c r="L183" s="1"/>
      <c r="M183" s="1"/>
    </row>
    <row r="184" spans="1:13" ht="14.4" x14ac:dyDescent="0.3">
      <c r="A184" s="1"/>
      <c r="C184" s="1"/>
      <c r="L184" s="1"/>
      <c r="M184" s="1"/>
    </row>
    <row r="185" spans="1:13" ht="14.4" x14ac:dyDescent="0.3">
      <c r="A185" s="1"/>
      <c r="C185" s="1"/>
      <c r="L185" s="1"/>
      <c r="M185" s="1"/>
    </row>
    <row r="186" spans="1:13" ht="14.4" x14ac:dyDescent="0.3">
      <c r="A186" s="1"/>
      <c r="C186" s="1"/>
      <c r="L186" s="1"/>
      <c r="M186" s="1"/>
    </row>
    <row r="187" spans="1:13" ht="14.4" x14ac:dyDescent="0.3">
      <c r="A187" s="1"/>
      <c r="C187" s="1"/>
      <c r="L187" s="1"/>
      <c r="M187" s="1"/>
    </row>
    <row r="188" spans="1:13" ht="14.4" x14ac:dyDescent="0.3">
      <c r="A188" s="1"/>
      <c r="C188" s="1"/>
      <c r="L188" s="1"/>
      <c r="M188" s="1"/>
    </row>
    <row r="189" spans="1:13" ht="14.4" x14ac:dyDescent="0.3">
      <c r="A189" s="1"/>
      <c r="C189" s="1"/>
      <c r="L189" s="1"/>
      <c r="M189" s="1"/>
    </row>
    <row r="190" spans="1:13" ht="14.4" x14ac:dyDescent="0.3">
      <c r="A190" s="1"/>
      <c r="C190" s="1"/>
      <c r="L190" s="1"/>
      <c r="M190" s="1"/>
    </row>
    <row r="191" spans="1:13" ht="14.4" x14ac:dyDescent="0.3">
      <c r="A191" s="1"/>
      <c r="C191" s="1"/>
      <c r="L191" s="1"/>
      <c r="M191" s="1"/>
    </row>
    <row r="192" spans="1:13" ht="14.4" x14ac:dyDescent="0.3">
      <c r="A192" s="1"/>
      <c r="C192" s="1"/>
      <c r="L192" s="1"/>
      <c r="M192" s="1"/>
    </row>
    <row r="193" spans="1:13" ht="14.4" x14ac:dyDescent="0.3">
      <c r="A193" s="1"/>
      <c r="C193" s="1"/>
      <c r="L193" s="1"/>
      <c r="M193" s="1"/>
    </row>
    <row r="194" spans="1:13" ht="14.4" x14ac:dyDescent="0.3">
      <c r="A194" s="1"/>
      <c r="C194" s="1"/>
      <c r="L194" s="1"/>
      <c r="M194" s="1"/>
    </row>
    <row r="195" spans="1:13" ht="14.4" x14ac:dyDescent="0.3">
      <c r="A195" s="1"/>
      <c r="C195" s="1"/>
      <c r="L195" s="1"/>
      <c r="M195" s="1"/>
    </row>
    <row r="196" spans="1:13" ht="14.4" x14ac:dyDescent="0.3">
      <c r="A196" s="1"/>
      <c r="C196" s="1"/>
      <c r="L196" s="1"/>
      <c r="M196" s="1"/>
    </row>
    <row r="197" spans="1:13" ht="14.4" x14ac:dyDescent="0.3">
      <c r="A197" s="1"/>
      <c r="C197" s="1"/>
      <c r="L197" s="1"/>
      <c r="M197" s="1"/>
    </row>
    <row r="198" spans="1:13" ht="14.4" x14ac:dyDescent="0.3">
      <c r="A198" s="1"/>
      <c r="C198" s="1"/>
      <c r="L198" s="1"/>
      <c r="M198" s="1"/>
    </row>
    <row r="199" spans="1:13" ht="14.4" x14ac:dyDescent="0.3">
      <c r="A199" s="1"/>
      <c r="C199" s="1"/>
      <c r="L199" s="1"/>
      <c r="M199" s="1"/>
    </row>
    <row r="200" spans="1:13" ht="14.4" x14ac:dyDescent="0.3">
      <c r="A200" s="1"/>
      <c r="C200" s="1"/>
      <c r="L200" s="1"/>
      <c r="M200" s="1"/>
    </row>
    <row r="201" spans="1:13" ht="14.4" x14ac:dyDescent="0.3">
      <c r="A201" s="1"/>
      <c r="C201" s="1"/>
      <c r="L201" s="1"/>
      <c r="M201" s="1"/>
    </row>
    <row r="202" spans="1:13" ht="14.4" x14ac:dyDescent="0.3">
      <c r="A202" s="1"/>
      <c r="C202" s="1"/>
      <c r="L202" s="1"/>
      <c r="M202" s="1"/>
    </row>
    <row r="203" spans="1:13" ht="14.4" x14ac:dyDescent="0.3">
      <c r="A203" s="1"/>
      <c r="C203" s="1"/>
      <c r="L203" s="1"/>
      <c r="M203" s="1"/>
    </row>
    <row r="204" spans="1:13" ht="14.4" x14ac:dyDescent="0.3">
      <c r="A204" s="1"/>
      <c r="C204" s="1"/>
      <c r="L204" s="1"/>
      <c r="M204" s="1"/>
    </row>
    <row r="205" spans="1:13" ht="14.4" x14ac:dyDescent="0.3">
      <c r="A205" s="1"/>
      <c r="C205" s="1"/>
      <c r="L205" s="1"/>
      <c r="M205" s="1"/>
    </row>
    <row r="206" spans="1:13" ht="14.4" x14ac:dyDescent="0.3">
      <c r="A206" s="1"/>
      <c r="C206" s="1"/>
      <c r="L206" s="1"/>
      <c r="M206" s="1"/>
    </row>
    <row r="207" spans="1:13" ht="14.4" x14ac:dyDescent="0.3">
      <c r="A207" s="1"/>
      <c r="C207" s="1"/>
      <c r="L207" s="1"/>
      <c r="M207" s="1"/>
    </row>
    <row r="208" spans="1:13" ht="14.4" x14ac:dyDescent="0.3">
      <c r="A208" s="1"/>
      <c r="C208" s="1"/>
      <c r="L208" s="1"/>
      <c r="M208" s="1"/>
    </row>
    <row r="209" spans="1:13" ht="14.4" x14ac:dyDescent="0.3">
      <c r="A209" s="1"/>
      <c r="C209" s="1"/>
      <c r="L209" s="1"/>
      <c r="M209" s="1"/>
    </row>
    <row r="210" spans="1:13" ht="14.4" x14ac:dyDescent="0.3">
      <c r="A210" s="1"/>
      <c r="C210" s="1"/>
      <c r="L210" s="1"/>
      <c r="M210" s="1"/>
    </row>
    <row r="211" spans="1:13" ht="14.4" x14ac:dyDescent="0.3">
      <c r="A211" s="1"/>
      <c r="C211" s="1"/>
      <c r="L211" s="1"/>
      <c r="M211" s="1"/>
    </row>
    <row r="212" spans="1:13" ht="14.4" x14ac:dyDescent="0.3">
      <c r="A212" s="1"/>
      <c r="C212" s="1"/>
      <c r="L212" s="1"/>
      <c r="M212" s="1"/>
    </row>
    <row r="213" spans="1:13" ht="14.4" x14ac:dyDescent="0.3">
      <c r="A213" s="1"/>
      <c r="C213" s="1"/>
      <c r="L213" s="1"/>
      <c r="M213" s="1"/>
    </row>
    <row r="214" spans="1:13" ht="14.4" x14ac:dyDescent="0.3">
      <c r="A214" s="1"/>
      <c r="C214" s="1"/>
      <c r="L214" s="1"/>
      <c r="M214" s="1"/>
    </row>
    <row r="215" spans="1:13" ht="14.4" x14ac:dyDescent="0.3">
      <c r="A215" s="1"/>
      <c r="C215" s="1"/>
      <c r="L215" s="1"/>
      <c r="M215" s="1"/>
    </row>
    <row r="216" spans="1:13" ht="14.4" x14ac:dyDescent="0.3">
      <c r="A216" s="1"/>
      <c r="C216" s="1"/>
      <c r="L216" s="1"/>
      <c r="M216" s="1"/>
    </row>
    <row r="217" spans="1:13" ht="14.4" x14ac:dyDescent="0.3">
      <c r="A217" s="1"/>
      <c r="C217" s="1"/>
      <c r="L217" s="1"/>
      <c r="M217" s="1"/>
    </row>
    <row r="218" spans="1:13" ht="14.4" x14ac:dyDescent="0.3">
      <c r="A218" s="1"/>
      <c r="C218" s="1"/>
      <c r="L218" s="1"/>
      <c r="M218" s="1"/>
    </row>
    <row r="219" spans="1:13" ht="14.4" x14ac:dyDescent="0.3">
      <c r="A219" s="1"/>
      <c r="C219" s="1"/>
      <c r="L219" s="1"/>
      <c r="M219" s="1"/>
    </row>
    <row r="220" spans="1:13" ht="14.4" x14ac:dyDescent="0.3">
      <c r="A220" s="1"/>
      <c r="C220" s="1"/>
      <c r="L220" s="1"/>
      <c r="M220" s="1"/>
    </row>
    <row r="221" spans="1:13" ht="14.4" x14ac:dyDescent="0.3">
      <c r="A221" s="1"/>
      <c r="C221" s="1"/>
      <c r="L221" s="1"/>
      <c r="M221" s="1"/>
    </row>
    <row r="222" spans="1:13" ht="14.4" x14ac:dyDescent="0.3">
      <c r="A222" s="1"/>
      <c r="C222" s="1"/>
      <c r="L222" s="1"/>
      <c r="M222" s="1"/>
    </row>
    <row r="223" spans="1:13" ht="14.4" x14ac:dyDescent="0.3">
      <c r="A223" s="1"/>
      <c r="C223" s="1"/>
      <c r="L223" s="1"/>
      <c r="M223" s="1"/>
    </row>
    <row r="224" spans="1:13" ht="14.4" x14ac:dyDescent="0.3">
      <c r="A224" s="1"/>
      <c r="C224" s="1"/>
      <c r="L224" s="1"/>
      <c r="M224" s="1"/>
    </row>
    <row r="225" spans="1:13" ht="14.4" x14ac:dyDescent="0.3">
      <c r="A225" s="1"/>
      <c r="C225" s="1"/>
      <c r="L225" s="1"/>
      <c r="M225" s="1"/>
    </row>
    <row r="226" spans="1:13" ht="14.4" x14ac:dyDescent="0.3">
      <c r="A226" s="1"/>
      <c r="C226" s="1"/>
      <c r="L226" s="1"/>
      <c r="M226" s="1"/>
    </row>
    <row r="227" spans="1:13" ht="14.4" x14ac:dyDescent="0.3">
      <c r="A227" s="1"/>
      <c r="C227" s="1"/>
      <c r="L227" s="1"/>
      <c r="M227" s="1"/>
    </row>
    <row r="228" spans="1:13" ht="14.4" x14ac:dyDescent="0.3">
      <c r="A228" s="1"/>
      <c r="C228" s="1"/>
      <c r="L228" s="1"/>
      <c r="M228" s="1"/>
    </row>
    <row r="229" spans="1:13" ht="14.4" x14ac:dyDescent="0.3">
      <c r="A229" s="1"/>
      <c r="C229" s="1"/>
      <c r="L229" s="1"/>
      <c r="M229" s="1"/>
    </row>
    <row r="230" spans="1:13" ht="14.4" x14ac:dyDescent="0.3">
      <c r="A230" s="1"/>
      <c r="C230" s="1"/>
      <c r="L230" s="1"/>
      <c r="M230" s="1"/>
    </row>
    <row r="231" spans="1:13" ht="14.4" x14ac:dyDescent="0.3">
      <c r="A231" s="1"/>
      <c r="C231" s="1"/>
      <c r="L231" s="1"/>
      <c r="M231" s="1"/>
    </row>
    <row r="232" spans="1:13" ht="14.4" x14ac:dyDescent="0.3">
      <c r="A232" s="1"/>
      <c r="C232" s="1"/>
      <c r="L232" s="1"/>
      <c r="M232" s="1"/>
    </row>
    <row r="233" spans="1:13" ht="14.4" x14ac:dyDescent="0.3">
      <c r="A233" s="1"/>
      <c r="C233" s="1"/>
      <c r="L233" s="1"/>
      <c r="M233" s="1"/>
    </row>
    <row r="234" spans="1:13" ht="14.4" x14ac:dyDescent="0.3">
      <c r="A234" s="1"/>
      <c r="C234" s="1"/>
      <c r="L234" s="1"/>
      <c r="M234" s="1"/>
    </row>
    <row r="235" spans="1:13" ht="14.4" x14ac:dyDescent="0.3">
      <c r="A235" s="1"/>
      <c r="C235" s="1"/>
      <c r="L235" s="1"/>
      <c r="M235" s="1"/>
    </row>
    <row r="236" spans="1:13" ht="14.4" x14ac:dyDescent="0.3">
      <c r="A236" s="1"/>
      <c r="C236" s="1"/>
      <c r="L236" s="1"/>
      <c r="M236" s="1"/>
    </row>
    <row r="237" spans="1:13" ht="14.4" x14ac:dyDescent="0.3">
      <c r="A237" s="1"/>
      <c r="C237" s="1"/>
      <c r="L237" s="1"/>
      <c r="M237" s="1"/>
    </row>
    <row r="238" spans="1:13" ht="14.4" x14ac:dyDescent="0.3">
      <c r="A238" s="1"/>
      <c r="C238" s="1"/>
      <c r="L238" s="1"/>
      <c r="M238" s="1"/>
    </row>
    <row r="239" spans="1:13" ht="14.4" x14ac:dyDescent="0.3">
      <c r="A239" s="1"/>
      <c r="C239" s="1"/>
      <c r="L239" s="1"/>
      <c r="M239" s="1"/>
    </row>
    <row r="240" spans="1:13" ht="14.4" x14ac:dyDescent="0.3">
      <c r="A240" s="1"/>
      <c r="C240" s="1"/>
      <c r="L240" s="1"/>
      <c r="M240" s="1"/>
    </row>
    <row r="241" spans="1:13" ht="14.4" x14ac:dyDescent="0.3">
      <c r="A241" s="1"/>
      <c r="C241" s="1"/>
      <c r="L241" s="1"/>
      <c r="M241" s="1"/>
    </row>
    <row r="242" spans="1:13" ht="14.4" x14ac:dyDescent="0.3">
      <c r="A242" s="1"/>
      <c r="C242" s="1"/>
      <c r="L242" s="1"/>
      <c r="M242" s="1"/>
    </row>
    <row r="243" spans="1:13" ht="14.4" x14ac:dyDescent="0.3">
      <c r="A243" s="1"/>
      <c r="C243" s="1"/>
      <c r="L243" s="1"/>
      <c r="M243" s="1"/>
    </row>
    <row r="244" spans="1:13" ht="14.4" x14ac:dyDescent="0.3">
      <c r="A244" s="1"/>
      <c r="C244" s="1"/>
      <c r="L244" s="1"/>
      <c r="M244" s="1"/>
    </row>
    <row r="245" spans="1:13" ht="14.4" x14ac:dyDescent="0.3">
      <c r="A245" s="1"/>
      <c r="C245" s="1"/>
      <c r="L245" s="1"/>
      <c r="M245" s="1"/>
    </row>
    <row r="246" spans="1:13" ht="14.4" x14ac:dyDescent="0.3">
      <c r="A246" s="1"/>
      <c r="C246" s="1"/>
      <c r="L246" s="1"/>
      <c r="M246" s="1"/>
    </row>
    <row r="247" spans="1:13" ht="14.4" x14ac:dyDescent="0.3">
      <c r="A247" s="1"/>
      <c r="C247" s="1"/>
      <c r="L247" s="1"/>
      <c r="M247" s="1"/>
    </row>
    <row r="248" spans="1:13" ht="14.4" x14ac:dyDescent="0.3">
      <c r="A248" s="1"/>
      <c r="C248" s="1"/>
      <c r="L248" s="1"/>
      <c r="M248" s="1"/>
    </row>
    <row r="249" spans="1:13" ht="14.4" x14ac:dyDescent="0.3">
      <c r="A249" s="1"/>
      <c r="C249" s="1"/>
      <c r="L249" s="1"/>
      <c r="M249" s="1"/>
    </row>
    <row r="250" spans="1:13" ht="14.4" x14ac:dyDescent="0.3">
      <c r="A250" s="1"/>
      <c r="C250" s="1"/>
      <c r="L250" s="1"/>
      <c r="M250" s="1"/>
    </row>
    <row r="251" spans="1:13" ht="14.4" x14ac:dyDescent="0.3">
      <c r="A251" s="1"/>
      <c r="C251" s="1"/>
      <c r="L251" s="1"/>
      <c r="M251" s="1"/>
    </row>
    <row r="252" spans="1:13" ht="14.4" x14ac:dyDescent="0.3">
      <c r="A252" s="1"/>
      <c r="C252" s="1"/>
      <c r="L252" s="1"/>
      <c r="M252" s="1"/>
    </row>
    <row r="253" spans="1:13" ht="14.4" x14ac:dyDescent="0.3">
      <c r="A253" s="1"/>
      <c r="C253" s="1"/>
      <c r="L253" s="1"/>
      <c r="M253" s="1"/>
    </row>
    <row r="254" spans="1:13" ht="14.4" x14ac:dyDescent="0.3">
      <c r="A254" s="1"/>
      <c r="C254" s="1"/>
      <c r="L254" s="1"/>
      <c r="M254" s="1"/>
    </row>
    <row r="255" spans="1:13" ht="14.4" x14ac:dyDescent="0.3">
      <c r="A255" s="1"/>
      <c r="C255" s="1"/>
      <c r="L255" s="1"/>
      <c r="M255" s="1"/>
    </row>
    <row r="256" spans="1:13" ht="14.4" x14ac:dyDescent="0.3">
      <c r="A256" s="1"/>
      <c r="C256" s="1"/>
      <c r="L256" s="1"/>
      <c r="M256" s="1"/>
    </row>
    <row r="257" spans="1:13" ht="14.4" x14ac:dyDescent="0.3">
      <c r="A257" s="1"/>
      <c r="C257" s="1"/>
      <c r="L257" s="1"/>
      <c r="M257" s="1"/>
    </row>
    <row r="258" spans="1:13" ht="14.4" x14ac:dyDescent="0.3">
      <c r="A258" s="1"/>
      <c r="C258" s="1"/>
      <c r="L258" s="1"/>
      <c r="M258" s="1"/>
    </row>
    <row r="259" spans="1:13" ht="14.4" x14ac:dyDescent="0.3">
      <c r="A259" s="1"/>
      <c r="C259" s="1"/>
      <c r="L259" s="1"/>
      <c r="M259" s="1"/>
    </row>
    <row r="260" spans="1:13" ht="14.4" x14ac:dyDescent="0.3">
      <c r="A260" s="1"/>
      <c r="C260" s="1"/>
      <c r="L260" s="1"/>
      <c r="M260" s="1"/>
    </row>
    <row r="261" spans="1:13" ht="14.4" x14ac:dyDescent="0.3">
      <c r="A261" s="1"/>
      <c r="C261" s="1"/>
      <c r="L261" s="1"/>
      <c r="M261" s="1"/>
    </row>
    <row r="262" spans="1:13" ht="14.4" x14ac:dyDescent="0.3">
      <c r="A262" s="1"/>
      <c r="C262" s="1"/>
      <c r="L262" s="1"/>
      <c r="M262" s="1"/>
    </row>
    <row r="263" spans="1:13" ht="14.4" x14ac:dyDescent="0.3">
      <c r="A263" s="1"/>
      <c r="C263" s="1"/>
      <c r="L263" s="1"/>
      <c r="M263" s="1"/>
    </row>
    <row r="264" spans="1:13" ht="14.4" x14ac:dyDescent="0.3">
      <c r="A264" s="1"/>
      <c r="C264" s="1"/>
      <c r="L264" s="1"/>
      <c r="M264" s="1"/>
    </row>
    <row r="265" spans="1:13" ht="14.4" x14ac:dyDescent="0.3">
      <c r="A265" s="1"/>
      <c r="C265" s="1"/>
      <c r="L265" s="1"/>
      <c r="M265" s="1"/>
    </row>
    <row r="266" spans="1:13" ht="14.4" x14ac:dyDescent="0.3">
      <c r="A266" s="1"/>
      <c r="C266" s="1"/>
      <c r="L266" s="1"/>
      <c r="M266" s="1"/>
    </row>
    <row r="267" spans="1:13" ht="14.4" x14ac:dyDescent="0.3">
      <c r="A267" s="1"/>
      <c r="C267" s="1"/>
      <c r="L267" s="1"/>
      <c r="M267" s="1"/>
    </row>
    <row r="268" spans="1:13" ht="14.4" x14ac:dyDescent="0.3">
      <c r="A268" s="1"/>
      <c r="C268" s="1"/>
      <c r="L268" s="1"/>
      <c r="M268" s="1"/>
    </row>
    <row r="269" spans="1:13" ht="14.4" x14ac:dyDescent="0.3">
      <c r="A269" s="1"/>
      <c r="C269" s="1"/>
      <c r="L269" s="1"/>
      <c r="M269" s="1"/>
    </row>
    <row r="270" spans="1:13" ht="14.4" x14ac:dyDescent="0.3">
      <c r="A270" s="1"/>
      <c r="C270" s="1"/>
      <c r="L270" s="1"/>
      <c r="M270" s="1"/>
    </row>
    <row r="271" spans="1:13" ht="14.4" x14ac:dyDescent="0.3">
      <c r="A271" s="1"/>
      <c r="C271" s="1"/>
      <c r="L271" s="1"/>
      <c r="M271" s="1"/>
    </row>
    <row r="272" spans="1:13" ht="14.4" x14ac:dyDescent="0.3">
      <c r="A272" s="1"/>
      <c r="C272" s="1"/>
      <c r="L272" s="1"/>
      <c r="M272" s="1"/>
    </row>
    <row r="273" spans="1:13" ht="14.4" x14ac:dyDescent="0.3">
      <c r="A273" s="1"/>
      <c r="C273" s="1"/>
      <c r="L273" s="1"/>
      <c r="M273" s="1"/>
    </row>
    <row r="274" spans="1:13" ht="14.4" x14ac:dyDescent="0.3">
      <c r="A274" s="1"/>
      <c r="C274" s="1"/>
      <c r="L274" s="1"/>
      <c r="M274" s="1"/>
    </row>
    <row r="275" spans="1:13" ht="14.4" x14ac:dyDescent="0.3">
      <c r="A275" s="1"/>
      <c r="C275" s="1"/>
      <c r="L275" s="1"/>
      <c r="M275" s="1"/>
    </row>
    <row r="276" spans="1:13" ht="14.4" x14ac:dyDescent="0.3">
      <c r="A276" s="1"/>
      <c r="C276" s="1"/>
      <c r="L276" s="1"/>
      <c r="M276" s="1"/>
    </row>
    <row r="277" spans="1:13" ht="14.4" x14ac:dyDescent="0.3">
      <c r="A277" s="1"/>
      <c r="C277" s="1"/>
      <c r="L277" s="1"/>
      <c r="M277" s="1"/>
    </row>
    <row r="278" spans="1:13" ht="14.4" x14ac:dyDescent="0.3">
      <c r="A278" s="1"/>
      <c r="C278" s="1"/>
      <c r="L278" s="1"/>
      <c r="M278" s="1"/>
    </row>
    <row r="279" spans="1:13" ht="14.4" x14ac:dyDescent="0.3">
      <c r="A279" s="1"/>
      <c r="C279" s="1"/>
      <c r="L279" s="1"/>
      <c r="M279" s="1"/>
    </row>
    <row r="280" spans="1:13" ht="14.4" x14ac:dyDescent="0.3">
      <c r="A280" s="1"/>
      <c r="C280" s="1"/>
      <c r="L280" s="1"/>
      <c r="M280" s="1"/>
    </row>
    <row r="281" spans="1:13" ht="14.4" x14ac:dyDescent="0.3">
      <c r="A281" s="1"/>
      <c r="C281" s="1"/>
      <c r="L281" s="1"/>
      <c r="M281" s="1"/>
    </row>
    <row r="282" spans="1:13" ht="14.4" x14ac:dyDescent="0.3">
      <c r="A282" s="1"/>
      <c r="C282" s="1"/>
      <c r="L282" s="1"/>
      <c r="M282" s="1"/>
    </row>
    <row r="283" spans="1:13" ht="14.4" x14ac:dyDescent="0.3">
      <c r="A283" s="1"/>
      <c r="C283" s="1"/>
      <c r="L283" s="1"/>
      <c r="M283" s="1"/>
    </row>
    <row r="284" spans="1:13" ht="14.4" x14ac:dyDescent="0.3">
      <c r="A284" s="1"/>
      <c r="C284" s="1"/>
      <c r="L284" s="1"/>
      <c r="M284" s="1"/>
    </row>
    <row r="285" spans="1:13" ht="14.4" x14ac:dyDescent="0.3">
      <c r="A285" s="1"/>
      <c r="C285" s="1"/>
      <c r="L285" s="1"/>
      <c r="M285" s="1"/>
    </row>
    <row r="286" spans="1:13" ht="14.4" x14ac:dyDescent="0.3">
      <c r="A286" s="1"/>
      <c r="C286" s="1"/>
      <c r="L286" s="1"/>
      <c r="M286" s="1"/>
    </row>
    <row r="287" spans="1:13" ht="14.4" x14ac:dyDescent="0.3">
      <c r="A287" s="1"/>
      <c r="C287" s="1"/>
      <c r="L287" s="1"/>
      <c r="M287" s="1"/>
    </row>
    <row r="288" spans="1:13" ht="14.4" x14ac:dyDescent="0.3">
      <c r="A288" s="1"/>
      <c r="C288" s="1"/>
      <c r="L288" s="1"/>
      <c r="M288" s="1"/>
    </row>
    <row r="289" spans="1:13" ht="14.4" x14ac:dyDescent="0.3">
      <c r="A289" s="1"/>
      <c r="C289" s="1"/>
      <c r="L289" s="1"/>
      <c r="M289" s="1"/>
    </row>
    <row r="290" spans="1:13" ht="14.4" x14ac:dyDescent="0.3">
      <c r="A290" s="1"/>
      <c r="C290" s="1"/>
      <c r="L290" s="1"/>
      <c r="M290" s="1"/>
    </row>
    <row r="291" spans="1:13" ht="14.4" x14ac:dyDescent="0.3">
      <c r="A291" s="1"/>
      <c r="C291" s="1"/>
      <c r="L291" s="1"/>
      <c r="M291" s="1"/>
    </row>
    <row r="292" spans="1:13" ht="14.4" x14ac:dyDescent="0.3">
      <c r="A292" s="1"/>
      <c r="C292" s="1"/>
      <c r="L292" s="1"/>
      <c r="M292" s="1"/>
    </row>
    <row r="293" spans="1:13" ht="14.4" x14ac:dyDescent="0.3">
      <c r="A293" s="1"/>
      <c r="C293" s="1"/>
      <c r="L293" s="1"/>
      <c r="M293" s="1"/>
    </row>
    <row r="294" spans="1:13" ht="14.4" x14ac:dyDescent="0.3">
      <c r="A294" s="1"/>
      <c r="C294" s="1"/>
      <c r="L294" s="1"/>
      <c r="M294" s="1"/>
    </row>
    <row r="295" spans="1:13" ht="14.4" x14ac:dyDescent="0.3">
      <c r="A295" s="1"/>
      <c r="C295" s="1"/>
      <c r="L295" s="1"/>
      <c r="M295" s="1"/>
    </row>
    <row r="296" spans="1:13" ht="14.4" x14ac:dyDescent="0.3">
      <c r="A296" s="1"/>
      <c r="C296" s="1"/>
      <c r="L296" s="1"/>
      <c r="M296" s="1"/>
    </row>
    <row r="297" spans="1:13" ht="14.4" x14ac:dyDescent="0.3">
      <c r="A297" s="1"/>
      <c r="C297" s="1"/>
      <c r="L297" s="1"/>
      <c r="M297" s="1"/>
    </row>
    <row r="298" spans="1:13" ht="14.4" x14ac:dyDescent="0.3">
      <c r="A298" s="1"/>
      <c r="C298" s="1"/>
      <c r="L298" s="1"/>
      <c r="M298" s="1"/>
    </row>
    <row r="299" spans="1:13" ht="14.4" x14ac:dyDescent="0.3">
      <c r="A299" s="1"/>
      <c r="C299" s="1"/>
      <c r="L299" s="1"/>
      <c r="M299" s="1"/>
    </row>
    <row r="300" spans="1:13" ht="14.4" x14ac:dyDescent="0.3">
      <c r="A300" s="1"/>
      <c r="C300" s="1"/>
      <c r="L300" s="1"/>
      <c r="M300" s="1"/>
    </row>
    <row r="301" spans="1:13" ht="14.4" x14ac:dyDescent="0.3">
      <c r="A301" s="1"/>
      <c r="C301" s="1"/>
      <c r="L301" s="1"/>
      <c r="M301" s="1"/>
    </row>
    <row r="302" spans="1:13" ht="14.4" x14ac:dyDescent="0.3">
      <c r="A302" s="1"/>
      <c r="C302" s="1"/>
      <c r="L302" s="1"/>
      <c r="M302" s="1"/>
    </row>
    <row r="303" spans="1:13" ht="14.4" x14ac:dyDescent="0.3">
      <c r="A303" s="1"/>
      <c r="C303" s="1"/>
      <c r="L303" s="1"/>
      <c r="M303" s="1"/>
    </row>
    <row r="304" spans="1:13" ht="14.4" x14ac:dyDescent="0.3">
      <c r="A304" s="1"/>
      <c r="C304" s="1"/>
      <c r="L304" s="1"/>
      <c r="M304" s="1"/>
    </row>
    <row r="305" spans="1:13" ht="14.4" x14ac:dyDescent="0.3">
      <c r="A305" s="1"/>
      <c r="C305" s="1"/>
      <c r="L305" s="1"/>
      <c r="M305" s="1"/>
    </row>
    <row r="306" spans="1:13" ht="14.4" x14ac:dyDescent="0.3">
      <c r="A306" s="1"/>
      <c r="C306" s="1"/>
      <c r="L306" s="1"/>
      <c r="M306" s="1"/>
    </row>
    <row r="307" spans="1:13" ht="14.4" x14ac:dyDescent="0.3">
      <c r="A307" s="1"/>
      <c r="C307" s="1"/>
      <c r="L307" s="1"/>
      <c r="M307" s="1"/>
    </row>
    <row r="308" spans="1:13" ht="14.4" x14ac:dyDescent="0.3">
      <c r="A308" s="1"/>
      <c r="C308" s="1"/>
      <c r="L308" s="1"/>
      <c r="M308" s="1"/>
    </row>
    <row r="309" spans="1:13" ht="14.4" x14ac:dyDescent="0.3">
      <c r="A309" s="1"/>
      <c r="C309" s="1"/>
      <c r="L309" s="1"/>
      <c r="M309" s="1"/>
    </row>
    <row r="310" spans="1:13" ht="14.4" x14ac:dyDescent="0.3">
      <c r="A310" s="1"/>
      <c r="C310" s="1"/>
      <c r="L310" s="1"/>
      <c r="M310" s="1"/>
    </row>
    <row r="311" spans="1:13" ht="14.4" x14ac:dyDescent="0.3">
      <c r="A311" s="1"/>
      <c r="C311" s="1"/>
      <c r="L311" s="1"/>
      <c r="M311" s="1"/>
    </row>
    <row r="312" spans="1:13" ht="14.4" x14ac:dyDescent="0.3">
      <c r="A312" s="1"/>
      <c r="C312" s="1"/>
      <c r="L312" s="1"/>
      <c r="M312" s="1"/>
    </row>
    <row r="313" spans="1:13" ht="14.4" x14ac:dyDescent="0.3">
      <c r="A313" s="1"/>
      <c r="C313" s="1"/>
      <c r="L313" s="1"/>
      <c r="M313" s="1"/>
    </row>
    <row r="314" spans="1:13" ht="14.4" x14ac:dyDescent="0.3">
      <c r="A314" s="1"/>
      <c r="C314" s="1"/>
      <c r="L314" s="1"/>
      <c r="M314" s="1"/>
    </row>
    <row r="315" spans="1:13" ht="14.4" x14ac:dyDescent="0.3">
      <c r="A315" s="1"/>
      <c r="C315" s="1"/>
      <c r="L315" s="1"/>
      <c r="M315" s="1"/>
    </row>
    <row r="316" spans="1:13" ht="14.4" x14ac:dyDescent="0.3">
      <c r="A316" s="1"/>
      <c r="C316" s="1"/>
      <c r="L316" s="1"/>
      <c r="M316" s="1"/>
    </row>
    <row r="317" spans="1:13" ht="14.4" x14ac:dyDescent="0.3">
      <c r="A317" s="1"/>
      <c r="C317" s="1"/>
      <c r="L317" s="1"/>
      <c r="M317" s="1"/>
    </row>
    <row r="318" spans="1:13" ht="14.4" x14ac:dyDescent="0.3">
      <c r="A318" s="1"/>
      <c r="C318" s="1"/>
      <c r="L318" s="1"/>
      <c r="M318" s="1"/>
    </row>
    <row r="319" spans="1:13" ht="14.4" x14ac:dyDescent="0.3">
      <c r="A319" s="1"/>
      <c r="C319" s="1"/>
      <c r="L319" s="1"/>
      <c r="M319" s="1"/>
    </row>
    <row r="320" spans="1:13" ht="14.4" x14ac:dyDescent="0.3">
      <c r="A320" s="1"/>
      <c r="C320" s="1"/>
      <c r="L320" s="1"/>
      <c r="M320" s="1"/>
    </row>
    <row r="321" spans="1:13" ht="14.4" x14ac:dyDescent="0.3">
      <c r="A321" s="1"/>
      <c r="C321" s="1"/>
      <c r="L321" s="1"/>
      <c r="M321" s="1"/>
    </row>
    <row r="322" spans="1:13" ht="14.4" x14ac:dyDescent="0.3">
      <c r="A322" s="1"/>
      <c r="C322" s="1"/>
      <c r="L322" s="1"/>
      <c r="M322" s="1"/>
    </row>
    <row r="323" spans="1:13" ht="14.4" x14ac:dyDescent="0.3">
      <c r="A323" s="1"/>
      <c r="C323" s="1"/>
      <c r="L323" s="1"/>
      <c r="M323" s="1"/>
    </row>
    <row r="324" spans="1:13" ht="14.4" x14ac:dyDescent="0.3">
      <c r="A324" s="1"/>
      <c r="C324" s="1"/>
      <c r="L324" s="1"/>
      <c r="M324" s="1"/>
    </row>
    <row r="325" spans="1:13" ht="14.4" x14ac:dyDescent="0.3">
      <c r="A325" s="1"/>
      <c r="C325" s="1"/>
      <c r="L325" s="1"/>
      <c r="M325" s="1"/>
    </row>
    <row r="326" spans="1:13" ht="14.4" x14ac:dyDescent="0.3">
      <c r="A326" s="1"/>
      <c r="C326" s="1"/>
      <c r="L326" s="1"/>
      <c r="M326" s="1"/>
    </row>
    <row r="327" spans="1:13" ht="14.4" x14ac:dyDescent="0.3">
      <c r="A327" s="1"/>
      <c r="C327" s="1"/>
      <c r="L327" s="1"/>
      <c r="M327" s="1"/>
    </row>
    <row r="328" spans="1:13" ht="14.4" x14ac:dyDescent="0.3">
      <c r="A328" s="1"/>
      <c r="C328" s="1"/>
      <c r="L328" s="1"/>
      <c r="M328" s="1"/>
    </row>
    <row r="329" spans="1:13" ht="14.4" x14ac:dyDescent="0.3">
      <c r="A329" s="1"/>
      <c r="C329" s="1"/>
      <c r="L329" s="1"/>
      <c r="M329" s="1"/>
    </row>
    <row r="330" spans="1:13" ht="14.4" x14ac:dyDescent="0.3">
      <c r="A330" s="1"/>
      <c r="C330" s="1"/>
      <c r="L330" s="1"/>
      <c r="M330" s="1"/>
    </row>
    <row r="331" spans="1:13" ht="14.4" x14ac:dyDescent="0.3">
      <c r="A331" s="1"/>
      <c r="C331" s="1"/>
      <c r="L331" s="1"/>
      <c r="M331" s="1"/>
    </row>
    <row r="332" spans="1:13" ht="14.4" x14ac:dyDescent="0.3">
      <c r="A332" s="1"/>
      <c r="C332" s="1"/>
      <c r="L332" s="1"/>
      <c r="M332" s="1"/>
    </row>
    <row r="333" spans="1:13" ht="14.4" x14ac:dyDescent="0.3">
      <c r="A333" s="1"/>
      <c r="C333" s="1"/>
      <c r="L333" s="1"/>
      <c r="M333" s="1"/>
    </row>
    <row r="334" spans="1:13" ht="14.4" x14ac:dyDescent="0.3">
      <c r="A334" s="1"/>
      <c r="C334" s="1"/>
      <c r="L334" s="1"/>
      <c r="M334" s="1"/>
    </row>
    <row r="335" spans="1:13" ht="14.4" x14ac:dyDescent="0.3">
      <c r="A335" s="1"/>
      <c r="C335" s="1"/>
      <c r="L335" s="1"/>
      <c r="M335" s="1"/>
    </row>
    <row r="336" spans="1:13" ht="14.4" x14ac:dyDescent="0.3">
      <c r="A336" s="1"/>
      <c r="C336" s="1"/>
      <c r="L336" s="1"/>
      <c r="M336" s="1"/>
    </row>
    <row r="337" spans="1:13" ht="14.4" x14ac:dyDescent="0.3">
      <c r="A337" s="1"/>
      <c r="C337" s="1"/>
      <c r="L337" s="1"/>
      <c r="M337" s="1"/>
    </row>
    <row r="338" spans="1:13" ht="14.4" x14ac:dyDescent="0.3">
      <c r="A338" s="1"/>
      <c r="C338" s="1"/>
      <c r="L338" s="1"/>
      <c r="M338" s="1"/>
    </row>
    <row r="339" spans="1:13" ht="14.4" x14ac:dyDescent="0.3">
      <c r="A339" s="1"/>
      <c r="C339" s="1"/>
      <c r="L339" s="1"/>
      <c r="M339" s="1"/>
    </row>
    <row r="340" spans="1:13" ht="14.4" x14ac:dyDescent="0.3">
      <c r="A340" s="1"/>
      <c r="C340" s="1"/>
      <c r="L340" s="1"/>
      <c r="M340" s="1"/>
    </row>
    <row r="341" spans="1:13" ht="14.4" x14ac:dyDescent="0.3">
      <c r="A341" s="1"/>
      <c r="C341" s="1"/>
      <c r="L341" s="1"/>
      <c r="M341" s="1"/>
    </row>
    <row r="342" spans="1:13" ht="14.4" x14ac:dyDescent="0.3">
      <c r="A342" s="1"/>
      <c r="C342" s="1"/>
      <c r="L342" s="1"/>
      <c r="M342" s="1"/>
    </row>
    <row r="343" spans="1:13" ht="14.4" x14ac:dyDescent="0.3">
      <c r="A343" s="1"/>
      <c r="C343" s="1"/>
      <c r="L343" s="1"/>
      <c r="M343" s="1"/>
    </row>
    <row r="344" spans="1:13" ht="14.4" x14ac:dyDescent="0.3">
      <c r="A344" s="1"/>
      <c r="C344" s="1"/>
      <c r="L344" s="1"/>
      <c r="M344" s="1"/>
    </row>
    <row r="345" spans="1:13" ht="14.4" x14ac:dyDescent="0.3">
      <c r="A345" s="1"/>
      <c r="C345" s="1"/>
      <c r="L345" s="1"/>
      <c r="M345" s="1"/>
    </row>
    <row r="346" spans="1:13" ht="14.4" x14ac:dyDescent="0.3">
      <c r="A346" s="1"/>
      <c r="C346" s="1"/>
      <c r="L346" s="1"/>
      <c r="M346" s="1"/>
    </row>
    <row r="347" spans="1:13" ht="14.4" x14ac:dyDescent="0.3">
      <c r="A347" s="1"/>
      <c r="C347" s="1"/>
      <c r="L347" s="1"/>
      <c r="M347" s="1"/>
    </row>
    <row r="348" spans="1:13" ht="14.4" x14ac:dyDescent="0.3">
      <c r="A348" s="1"/>
      <c r="C348" s="1"/>
      <c r="L348" s="1"/>
      <c r="M348" s="1"/>
    </row>
    <row r="349" spans="1:13" ht="14.4" x14ac:dyDescent="0.3">
      <c r="A349" s="1"/>
      <c r="C349" s="1"/>
      <c r="L349" s="1"/>
      <c r="M349" s="1"/>
    </row>
    <row r="350" spans="1:13" ht="14.4" x14ac:dyDescent="0.3">
      <c r="A350" s="1"/>
      <c r="C350" s="1"/>
      <c r="L350" s="1"/>
      <c r="M350" s="1"/>
    </row>
    <row r="351" spans="1:13" ht="14.4" x14ac:dyDescent="0.3">
      <c r="A351" s="1"/>
      <c r="C351" s="1"/>
      <c r="L351" s="1"/>
      <c r="M351" s="1"/>
    </row>
    <row r="352" spans="1:13" ht="14.4" x14ac:dyDescent="0.3">
      <c r="A352" s="1"/>
      <c r="C352" s="1"/>
      <c r="L352" s="1"/>
      <c r="M352" s="1"/>
    </row>
    <row r="353" spans="1:13" ht="14.4" x14ac:dyDescent="0.3">
      <c r="A353" s="1"/>
      <c r="C353" s="1"/>
      <c r="L353" s="1"/>
      <c r="M353" s="1"/>
    </row>
    <row r="354" spans="1:13" ht="14.4" x14ac:dyDescent="0.3">
      <c r="A354" s="1"/>
      <c r="C354" s="1"/>
      <c r="L354" s="1"/>
      <c r="M354" s="1"/>
    </row>
    <row r="355" spans="1:13" ht="14.4" x14ac:dyDescent="0.3">
      <c r="A355" s="1"/>
      <c r="C355" s="1"/>
      <c r="L355" s="1"/>
      <c r="M355" s="1"/>
    </row>
    <row r="356" spans="1:13" ht="14.4" x14ac:dyDescent="0.3">
      <c r="A356" s="1"/>
      <c r="C356" s="1"/>
      <c r="L356" s="1"/>
      <c r="M356" s="1"/>
    </row>
    <row r="357" spans="1:13" ht="14.4" x14ac:dyDescent="0.3">
      <c r="A357" s="1"/>
      <c r="C357" s="1"/>
      <c r="L357" s="1"/>
      <c r="M357" s="1"/>
    </row>
    <row r="358" spans="1:13" ht="14.4" x14ac:dyDescent="0.3">
      <c r="A358" s="1"/>
      <c r="C358" s="1"/>
      <c r="L358" s="1"/>
      <c r="M358" s="1"/>
    </row>
    <row r="359" spans="1:13" ht="14.4" x14ac:dyDescent="0.3">
      <c r="A359" s="1"/>
      <c r="C359" s="1"/>
      <c r="L359" s="1"/>
      <c r="M359" s="1"/>
    </row>
    <row r="360" spans="1:13" ht="14.4" x14ac:dyDescent="0.3">
      <c r="A360" s="1"/>
      <c r="C360" s="1"/>
      <c r="L360" s="1"/>
      <c r="M360" s="1"/>
    </row>
    <row r="361" spans="1:13" ht="14.4" x14ac:dyDescent="0.3">
      <c r="A361" s="1"/>
      <c r="C361" s="1"/>
      <c r="L361" s="1"/>
      <c r="M361" s="1"/>
    </row>
    <row r="362" spans="1:13" ht="14.4" x14ac:dyDescent="0.3">
      <c r="A362" s="1"/>
      <c r="C362" s="1"/>
      <c r="L362" s="1"/>
      <c r="M362" s="1"/>
    </row>
    <row r="363" spans="1:13" ht="14.4" x14ac:dyDescent="0.3">
      <c r="A363" s="1"/>
      <c r="C363" s="1"/>
      <c r="L363" s="1"/>
      <c r="M363" s="1"/>
    </row>
    <row r="364" spans="1:13" ht="14.4" x14ac:dyDescent="0.3">
      <c r="A364" s="1"/>
      <c r="C364" s="1"/>
      <c r="L364" s="1"/>
      <c r="M364" s="1"/>
    </row>
    <row r="365" spans="1:13" ht="14.4" x14ac:dyDescent="0.3">
      <c r="A365" s="1"/>
      <c r="C365" s="1"/>
      <c r="L365" s="1"/>
      <c r="M365" s="1"/>
    </row>
    <row r="366" spans="1:13" ht="14.4" x14ac:dyDescent="0.3">
      <c r="A366" s="1"/>
      <c r="C366" s="1"/>
      <c r="L366" s="1"/>
      <c r="M366" s="1"/>
    </row>
    <row r="367" spans="1:13" ht="14.4" x14ac:dyDescent="0.3">
      <c r="A367" s="1"/>
      <c r="C367" s="1"/>
      <c r="L367" s="1"/>
      <c r="M367" s="1"/>
    </row>
    <row r="368" spans="1:13" ht="14.4" x14ac:dyDescent="0.3">
      <c r="A368" s="1"/>
      <c r="C368" s="1"/>
      <c r="L368" s="1"/>
      <c r="M368" s="1"/>
    </row>
    <row r="369" spans="1:13" ht="14.4" x14ac:dyDescent="0.3">
      <c r="A369" s="1"/>
      <c r="C369" s="1"/>
      <c r="L369" s="1"/>
      <c r="M369" s="1"/>
    </row>
    <row r="370" spans="1:13" ht="14.4" x14ac:dyDescent="0.3">
      <c r="A370" s="1"/>
      <c r="C370" s="1"/>
      <c r="L370" s="1"/>
      <c r="M370" s="1"/>
    </row>
    <row r="371" spans="1:13" ht="14.4" x14ac:dyDescent="0.3">
      <c r="A371" s="1"/>
      <c r="C371" s="1"/>
      <c r="L371" s="1"/>
      <c r="M371" s="1"/>
    </row>
    <row r="372" spans="1:13" ht="14.4" x14ac:dyDescent="0.3">
      <c r="A372" s="1"/>
      <c r="C372" s="1"/>
      <c r="L372" s="1"/>
      <c r="M372" s="1"/>
    </row>
    <row r="373" spans="1:13" ht="14.4" x14ac:dyDescent="0.3">
      <c r="A373" s="1"/>
      <c r="C373" s="1"/>
      <c r="L373" s="1"/>
      <c r="M373" s="1"/>
    </row>
    <row r="374" spans="1:13" ht="14.4" x14ac:dyDescent="0.3">
      <c r="A374" s="1"/>
      <c r="C374" s="1"/>
      <c r="L374" s="1"/>
      <c r="M374" s="1"/>
    </row>
    <row r="375" spans="1:13" ht="14.4" x14ac:dyDescent="0.3">
      <c r="A375" s="1"/>
      <c r="C375" s="1"/>
      <c r="L375" s="1"/>
      <c r="M375" s="1"/>
    </row>
    <row r="376" spans="1:13" ht="14.4" x14ac:dyDescent="0.3">
      <c r="A376" s="1"/>
      <c r="C376" s="1"/>
      <c r="L376" s="1"/>
      <c r="M376" s="1"/>
    </row>
    <row r="377" spans="1:13" ht="14.4" x14ac:dyDescent="0.3">
      <c r="A377" s="1"/>
      <c r="C377" s="1"/>
      <c r="L377" s="1"/>
      <c r="M377" s="1"/>
    </row>
    <row r="378" spans="1:13" ht="14.4" x14ac:dyDescent="0.3">
      <c r="A378" s="1"/>
      <c r="C378" s="1"/>
      <c r="L378" s="1"/>
      <c r="M378" s="1"/>
    </row>
    <row r="379" spans="1:13" ht="14.4" x14ac:dyDescent="0.3">
      <c r="A379" s="1"/>
      <c r="C379" s="1"/>
      <c r="L379" s="1"/>
      <c r="M379" s="1"/>
    </row>
    <row r="380" spans="1:13" ht="14.4" x14ac:dyDescent="0.3">
      <c r="A380" s="1"/>
      <c r="C380" s="1"/>
      <c r="L380" s="1"/>
      <c r="M380" s="1"/>
    </row>
    <row r="381" spans="1:13" ht="14.4" x14ac:dyDescent="0.3">
      <c r="A381" s="1"/>
      <c r="C381" s="1"/>
      <c r="L381" s="1"/>
      <c r="M381" s="1"/>
    </row>
    <row r="382" spans="1:13" ht="14.4" x14ac:dyDescent="0.3">
      <c r="A382" s="1"/>
      <c r="C382" s="1"/>
      <c r="L382" s="1"/>
      <c r="M382" s="1"/>
    </row>
    <row r="383" spans="1:13" ht="14.4" x14ac:dyDescent="0.3">
      <c r="A383" s="1"/>
      <c r="C383" s="1"/>
      <c r="L383" s="1"/>
      <c r="M383" s="1"/>
    </row>
    <row r="384" spans="1:13" ht="14.4" x14ac:dyDescent="0.3">
      <c r="A384" s="1"/>
      <c r="C384" s="1"/>
      <c r="L384" s="1"/>
      <c r="M384" s="1"/>
    </row>
    <row r="385" spans="1:13" ht="14.4" x14ac:dyDescent="0.3">
      <c r="A385" s="1"/>
      <c r="C385" s="1"/>
      <c r="L385" s="1"/>
      <c r="M385" s="1"/>
    </row>
    <row r="386" spans="1:13" ht="14.4" x14ac:dyDescent="0.3">
      <c r="A386" s="1"/>
      <c r="C386" s="1"/>
      <c r="L386" s="1"/>
      <c r="M386" s="1"/>
    </row>
    <row r="387" spans="1:13" ht="14.4" x14ac:dyDescent="0.3">
      <c r="A387" s="1"/>
      <c r="C387" s="1"/>
      <c r="L387" s="1"/>
      <c r="M387" s="1"/>
    </row>
    <row r="388" spans="1:13" ht="14.4" x14ac:dyDescent="0.3">
      <c r="A388" s="1"/>
      <c r="C388" s="1"/>
      <c r="L388" s="1"/>
      <c r="M388" s="1"/>
    </row>
    <row r="389" spans="1:13" ht="14.4" x14ac:dyDescent="0.3">
      <c r="A389" s="1"/>
      <c r="C389" s="1"/>
      <c r="L389" s="1"/>
      <c r="M389" s="1"/>
    </row>
    <row r="390" spans="1:13" ht="14.4" x14ac:dyDescent="0.3">
      <c r="A390" s="1"/>
      <c r="C390" s="1"/>
      <c r="L390" s="1"/>
      <c r="M390" s="1"/>
    </row>
    <row r="391" spans="1:13" ht="14.4" x14ac:dyDescent="0.3">
      <c r="A391" s="1"/>
      <c r="C391" s="1"/>
      <c r="L391" s="1"/>
      <c r="M391" s="1"/>
    </row>
    <row r="392" spans="1:13" ht="14.4" x14ac:dyDescent="0.3">
      <c r="A392" s="1"/>
      <c r="C392" s="1"/>
      <c r="L392" s="1"/>
      <c r="M392" s="1"/>
    </row>
    <row r="393" spans="1:13" ht="14.4" x14ac:dyDescent="0.3">
      <c r="A393" s="1"/>
      <c r="C393" s="1"/>
      <c r="L393" s="1"/>
      <c r="M393" s="1"/>
    </row>
    <row r="394" spans="1:13" ht="14.4" x14ac:dyDescent="0.3">
      <c r="A394" s="1"/>
      <c r="C394" s="1"/>
      <c r="L394" s="1"/>
      <c r="M394" s="1"/>
    </row>
    <row r="395" spans="1:13" ht="14.4" x14ac:dyDescent="0.3">
      <c r="A395" s="1"/>
      <c r="C395" s="1"/>
      <c r="L395" s="1"/>
      <c r="M395" s="1"/>
    </row>
    <row r="396" spans="1:13" ht="14.4" x14ac:dyDescent="0.3">
      <c r="A396" s="1"/>
      <c r="C396" s="1"/>
      <c r="L396" s="1"/>
      <c r="M396" s="1"/>
    </row>
    <row r="397" spans="1:13" ht="14.4" x14ac:dyDescent="0.3">
      <c r="A397" s="1"/>
      <c r="C397" s="1"/>
      <c r="L397" s="1"/>
      <c r="M397" s="1"/>
    </row>
    <row r="398" spans="1:13" ht="14.4" x14ac:dyDescent="0.3">
      <c r="A398" s="1"/>
      <c r="C398" s="1"/>
      <c r="L398" s="1"/>
      <c r="M398" s="1"/>
    </row>
    <row r="399" spans="1:13" ht="14.4" x14ac:dyDescent="0.3">
      <c r="A399" s="1"/>
      <c r="C399" s="1"/>
      <c r="L399" s="1"/>
      <c r="M399" s="1"/>
    </row>
    <row r="400" spans="1:13" ht="14.4" x14ac:dyDescent="0.3">
      <c r="A400" s="1"/>
      <c r="C400" s="1"/>
      <c r="L400" s="1"/>
      <c r="M400" s="1"/>
    </row>
    <row r="401" spans="1:13" ht="14.4" x14ac:dyDescent="0.3">
      <c r="A401" s="1"/>
      <c r="C401" s="1"/>
      <c r="L401" s="1"/>
      <c r="M401" s="1"/>
    </row>
    <row r="402" spans="1:13" ht="14.4" x14ac:dyDescent="0.3">
      <c r="A402" s="1"/>
      <c r="C402" s="1"/>
      <c r="L402" s="1"/>
      <c r="M402" s="1"/>
    </row>
    <row r="403" spans="1:13" ht="14.4" x14ac:dyDescent="0.3">
      <c r="A403" s="1"/>
      <c r="C403" s="1"/>
      <c r="L403" s="1"/>
      <c r="M403" s="1"/>
    </row>
    <row r="404" spans="1:13" ht="14.4" x14ac:dyDescent="0.3">
      <c r="A404" s="1"/>
      <c r="C404" s="1"/>
      <c r="L404" s="1"/>
      <c r="M404" s="1"/>
    </row>
    <row r="405" spans="1:13" ht="14.4" x14ac:dyDescent="0.3">
      <c r="A405" s="1"/>
      <c r="C405" s="1"/>
      <c r="L405" s="1"/>
      <c r="M405" s="1"/>
    </row>
    <row r="406" spans="1:13" ht="14.4" x14ac:dyDescent="0.3">
      <c r="A406" s="1"/>
      <c r="C406" s="1"/>
      <c r="L406" s="1"/>
      <c r="M406" s="1"/>
    </row>
    <row r="407" spans="1:13" ht="14.4" x14ac:dyDescent="0.3">
      <c r="A407" s="1"/>
      <c r="C407" s="1"/>
      <c r="L407" s="1"/>
      <c r="M407" s="1"/>
    </row>
    <row r="408" spans="1:13" ht="14.4" x14ac:dyDescent="0.3">
      <c r="A408" s="1"/>
      <c r="C408" s="1"/>
      <c r="L408" s="1"/>
      <c r="M408" s="1"/>
    </row>
    <row r="409" spans="1:13" ht="14.4" x14ac:dyDescent="0.3">
      <c r="A409" s="1"/>
      <c r="C409" s="1"/>
      <c r="L409" s="1"/>
      <c r="M409" s="1"/>
    </row>
    <row r="410" spans="1:13" ht="14.4" x14ac:dyDescent="0.3">
      <c r="A410" s="1"/>
      <c r="C410" s="1"/>
      <c r="L410" s="1"/>
      <c r="M410" s="1"/>
    </row>
    <row r="411" spans="1:13" ht="14.4" x14ac:dyDescent="0.3">
      <c r="A411" s="1"/>
      <c r="C411" s="1"/>
      <c r="L411" s="1"/>
      <c r="M411" s="1"/>
    </row>
    <row r="412" spans="1:13" ht="14.4" x14ac:dyDescent="0.3">
      <c r="A412" s="1"/>
      <c r="C412" s="1"/>
      <c r="L412" s="1"/>
      <c r="M412" s="1"/>
    </row>
    <row r="413" spans="1:13" ht="14.4" x14ac:dyDescent="0.3">
      <c r="A413" s="1"/>
      <c r="C413" s="1"/>
      <c r="L413" s="1"/>
      <c r="M413" s="1"/>
    </row>
    <row r="414" spans="1:13" ht="14.4" x14ac:dyDescent="0.3">
      <c r="A414" s="1"/>
      <c r="C414" s="1"/>
      <c r="L414" s="1"/>
      <c r="M414" s="1"/>
    </row>
    <row r="415" spans="1:13" ht="14.4" x14ac:dyDescent="0.3">
      <c r="A415" s="1"/>
      <c r="C415" s="1"/>
      <c r="L415" s="1"/>
      <c r="M415" s="1"/>
    </row>
    <row r="416" spans="1:13" ht="14.4" x14ac:dyDescent="0.3">
      <c r="A416" s="1"/>
      <c r="C416" s="1"/>
      <c r="L416" s="1"/>
      <c r="M416" s="1"/>
    </row>
    <row r="417" spans="1:13" ht="14.4" x14ac:dyDescent="0.3">
      <c r="A417" s="1"/>
      <c r="C417" s="1"/>
      <c r="L417" s="1"/>
      <c r="M417" s="1"/>
    </row>
    <row r="418" spans="1:13" ht="14.4" x14ac:dyDescent="0.3">
      <c r="A418" s="1"/>
      <c r="C418" s="1"/>
      <c r="L418" s="1"/>
      <c r="M418" s="1"/>
    </row>
    <row r="419" spans="1:13" ht="14.4" x14ac:dyDescent="0.3">
      <c r="A419" s="1"/>
      <c r="C419" s="1"/>
      <c r="L419" s="1"/>
      <c r="M419" s="1"/>
    </row>
    <row r="420" spans="1:13" ht="14.4" x14ac:dyDescent="0.3">
      <c r="A420" s="1"/>
      <c r="C420" s="1"/>
      <c r="L420" s="1"/>
      <c r="M420" s="1"/>
    </row>
    <row r="421" spans="1:13" ht="14.4" x14ac:dyDescent="0.3">
      <c r="A421" s="1"/>
      <c r="C421" s="1"/>
      <c r="L421" s="1"/>
      <c r="M421" s="1"/>
    </row>
    <row r="422" spans="1:13" ht="14.4" x14ac:dyDescent="0.3">
      <c r="A422" s="1"/>
      <c r="C422" s="1"/>
      <c r="L422" s="1"/>
      <c r="M422" s="1"/>
    </row>
    <row r="423" spans="1:13" ht="14.4" x14ac:dyDescent="0.3">
      <c r="A423" s="1"/>
      <c r="C423" s="1"/>
      <c r="L423" s="1"/>
      <c r="M423" s="1"/>
    </row>
    <row r="424" spans="1:13" ht="14.4" x14ac:dyDescent="0.3">
      <c r="A424" s="1"/>
      <c r="C424" s="1"/>
      <c r="L424" s="1"/>
      <c r="M424" s="1"/>
    </row>
    <row r="425" spans="1:13" ht="14.4" x14ac:dyDescent="0.3">
      <c r="A425" s="1"/>
      <c r="C425" s="1"/>
      <c r="L425" s="1"/>
      <c r="M425" s="1"/>
    </row>
    <row r="426" spans="1:13" ht="14.4" x14ac:dyDescent="0.3">
      <c r="A426" s="1"/>
      <c r="C426" s="1"/>
      <c r="L426" s="1"/>
      <c r="M426" s="1"/>
    </row>
    <row r="427" spans="1:13" ht="14.4" x14ac:dyDescent="0.3">
      <c r="A427" s="1"/>
      <c r="C427" s="1"/>
      <c r="L427" s="1"/>
      <c r="M427" s="1"/>
    </row>
    <row r="428" spans="1:13" ht="14.4" x14ac:dyDescent="0.3">
      <c r="A428" s="1"/>
      <c r="C428" s="1"/>
      <c r="L428" s="1"/>
      <c r="M428" s="1"/>
    </row>
    <row r="429" spans="1:13" ht="14.4" x14ac:dyDescent="0.3">
      <c r="A429" s="1"/>
      <c r="C429" s="1"/>
      <c r="L429" s="1"/>
      <c r="M429" s="1"/>
    </row>
    <row r="430" spans="1:13" ht="14.4" x14ac:dyDescent="0.3">
      <c r="A430" s="1"/>
      <c r="C430" s="1"/>
      <c r="L430" s="1"/>
      <c r="M430" s="1"/>
    </row>
    <row r="431" spans="1:13" ht="14.4" x14ac:dyDescent="0.3">
      <c r="A431" s="1"/>
      <c r="C431" s="1"/>
      <c r="L431" s="1"/>
      <c r="M431" s="1"/>
    </row>
    <row r="432" spans="1:13" ht="14.4" x14ac:dyDescent="0.3">
      <c r="A432" s="1"/>
      <c r="C432" s="1"/>
      <c r="L432" s="1"/>
      <c r="M432" s="1"/>
    </row>
    <row r="433" spans="1:13" ht="14.4" x14ac:dyDescent="0.3">
      <c r="A433" s="1"/>
      <c r="C433" s="1"/>
      <c r="L433" s="1"/>
      <c r="M433" s="1"/>
    </row>
    <row r="434" spans="1:13" ht="14.4" x14ac:dyDescent="0.3">
      <c r="A434" s="1"/>
      <c r="C434" s="1"/>
      <c r="L434" s="1"/>
      <c r="M434" s="1"/>
    </row>
    <row r="435" spans="1:13" ht="14.4" x14ac:dyDescent="0.3">
      <c r="A435" s="1"/>
      <c r="C435" s="1"/>
      <c r="L435" s="1"/>
      <c r="M435" s="1"/>
    </row>
    <row r="436" spans="1:13" ht="14.4" x14ac:dyDescent="0.3">
      <c r="A436" s="1"/>
      <c r="C436" s="1"/>
      <c r="L436" s="1"/>
      <c r="M436" s="1"/>
    </row>
    <row r="437" spans="1:13" ht="14.4" x14ac:dyDescent="0.3">
      <c r="A437" s="1"/>
      <c r="C437" s="1"/>
      <c r="L437" s="1"/>
      <c r="M437" s="1"/>
    </row>
    <row r="438" spans="1:13" ht="14.4" x14ac:dyDescent="0.3">
      <c r="A438" s="1"/>
      <c r="C438" s="1"/>
      <c r="L438" s="1"/>
      <c r="M438" s="1"/>
    </row>
    <row r="439" spans="1:13" ht="14.4" x14ac:dyDescent="0.3">
      <c r="A439" s="1"/>
      <c r="C439" s="1"/>
      <c r="L439" s="1"/>
      <c r="M439" s="1"/>
    </row>
    <row r="440" spans="1:13" ht="14.4" x14ac:dyDescent="0.3">
      <c r="A440" s="1"/>
      <c r="C440" s="1"/>
      <c r="L440" s="1"/>
      <c r="M440" s="1"/>
    </row>
    <row r="441" spans="1:13" ht="14.4" x14ac:dyDescent="0.3">
      <c r="A441" s="1"/>
      <c r="C441" s="1"/>
      <c r="L441" s="1"/>
      <c r="M441" s="1"/>
    </row>
    <row r="442" spans="1:13" ht="14.4" x14ac:dyDescent="0.3">
      <c r="A442" s="1"/>
      <c r="C442" s="1"/>
      <c r="L442" s="1"/>
      <c r="M442" s="1"/>
    </row>
    <row r="443" spans="1:13" ht="14.4" x14ac:dyDescent="0.3">
      <c r="A443" s="1"/>
      <c r="C443" s="1"/>
      <c r="L443" s="1"/>
      <c r="M443" s="1"/>
    </row>
    <row r="444" spans="1:13" ht="14.4" x14ac:dyDescent="0.3">
      <c r="A444" s="1"/>
      <c r="C444" s="1"/>
      <c r="L444" s="1"/>
      <c r="M444" s="1"/>
    </row>
    <row r="445" spans="1:13" ht="14.4" x14ac:dyDescent="0.3">
      <c r="A445" s="1"/>
      <c r="C445" s="1"/>
      <c r="L445" s="1"/>
      <c r="M445" s="1"/>
    </row>
    <row r="446" spans="1:13" ht="14.4" x14ac:dyDescent="0.3">
      <c r="A446" s="1"/>
      <c r="C446" s="1"/>
      <c r="L446" s="1"/>
      <c r="M446" s="1"/>
    </row>
    <row r="447" spans="1:13" ht="14.4" x14ac:dyDescent="0.3">
      <c r="A447" s="1"/>
      <c r="C447" s="1"/>
      <c r="L447" s="1"/>
      <c r="M447" s="1"/>
    </row>
    <row r="448" spans="1:13" ht="14.4" x14ac:dyDescent="0.3">
      <c r="A448" s="1"/>
      <c r="C448" s="1"/>
      <c r="L448" s="1"/>
      <c r="M448" s="1"/>
    </row>
    <row r="449" spans="1:13" ht="14.4" x14ac:dyDescent="0.3">
      <c r="A449" s="1"/>
      <c r="C449" s="1"/>
      <c r="L449" s="1"/>
      <c r="M449" s="1"/>
    </row>
    <row r="450" spans="1:13" ht="14.4" x14ac:dyDescent="0.3">
      <c r="A450" s="1"/>
      <c r="C450" s="1"/>
      <c r="L450" s="1"/>
      <c r="M450" s="1"/>
    </row>
    <row r="451" spans="1:13" ht="14.4" x14ac:dyDescent="0.3">
      <c r="A451" s="1"/>
      <c r="C451" s="1"/>
      <c r="L451" s="1"/>
      <c r="M451" s="1"/>
    </row>
    <row r="452" spans="1:13" ht="14.4" x14ac:dyDescent="0.3">
      <c r="A452" s="1"/>
      <c r="C452" s="1"/>
      <c r="L452" s="1"/>
      <c r="M452" s="1"/>
    </row>
    <row r="453" spans="1:13" ht="14.4" x14ac:dyDescent="0.3">
      <c r="A453" s="1"/>
      <c r="C453" s="1"/>
      <c r="L453" s="1"/>
      <c r="M453" s="1"/>
    </row>
    <row r="454" spans="1:13" ht="14.4" x14ac:dyDescent="0.3">
      <c r="A454" s="1"/>
      <c r="C454" s="1"/>
      <c r="L454" s="1"/>
      <c r="M454" s="1"/>
    </row>
    <row r="455" spans="1:13" ht="14.4" x14ac:dyDescent="0.3">
      <c r="A455" s="1"/>
      <c r="C455" s="1"/>
      <c r="L455" s="1"/>
      <c r="M455" s="1"/>
    </row>
    <row r="456" spans="1:13" ht="14.4" x14ac:dyDescent="0.3">
      <c r="A456" s="1"/>
      <c r="C456" s="1"/>
      <c r="L456" s="1"/>
      <c r="M456" s="1"/>
    </row>
    <row r="457" spans="1:13" ht="14.4" x14ac:dyDescent="0.3">
      <c r="A457" s="1"/>
      <c r="C457" s="1"/>
      <c r="L457" s="1"/>
      <c r="M457" s="1"/>
    </row>
    <row r="458" spans="1:13" ht="14.4" x14ac:dyDescent="0.3">
      <c r="A458" s="1"/>
      <c r="C458" s="1"/>
      <c r="L458" s="1"/>
      <c r="M458" s="1"/>
    </row>
    <row r="459" spans="1:13" ht="14.4" x14ac:dyDescent="0.3">
      <c r="A459" s="1"/>
      <c r="C459" s="1"/>
      <c r="L459" s="1"/>
      <c r="M459" s="1"/>
    </row>
    <row r="460" spans="1:13" ht="14.4" x14ac:dyDescent="0.3">
      <c r="A460" s="1"/>
      <c r="C460" s="1"/>
      <c r="L460" s="1"/>
      <c r="M460" s="1"/>
    </row>
    <row r="461" spans="1:13" ht="14.4" x14ac:dyDescent="0.3">
      <c r="A461" s="1"/>
      <c r="C461" s="1"/>
      <c r="L461" s="1"/>
      <c r="M461" s="1"/>
    </row>
    <row r="462" spans="1:13" ht="14.4" x14ac:dyDescent="0.3">
      <c r="A462" s="1"/>
      <c r="C462" s="1"/>
      <c r="L462" s="1"/>
      <c r="M462" s="1"/>
    </row>
    <row r="463" spans="1:13" ht="14.4" x14ac:dyDescent="0.3">
      <c r="A463" s="1"/>
      <c r="C463" s="1"/>
      <c r="L463" s="1"/>
      <c r="M463" s="1"/>
    </row>
    <row r="464" spans="1:13" ht="14.4" x14ac:dyDescent="0.3">
      <c r="A464" s="1"/>
      <c r="C464" s="1"/>
      <c r="L464" s="1"/>
      <c r="M464" s="1"/>
    </row>
    <row r="465" spans="1:13" ht="14.4" x14ac:dyDescent="0.3">
      <c r="A465" s="1"/>
      <c r="C465" s="1"/>
      <c r="L465" s="1"/>
      <c r="M465" s="1"/>
    </row>
    <row r="466" spans="1:13" ht="14.4" x14ac:dyDescent="0.3">
      <c r="A466" s="1"/>
      <c r="C466" s="1"/>
      <c r="L466" s="1"/>
      <c r="M466" s="1"/>
    </row>
    <row r="467" spans="1:13" ht="14.4" x14ac:dyDescent="0.3">
      <c r="A467" s="1"/>
      <c r="C467" s="1"/>
      <c r="L467" s="1"/>
      <c r="M467" s="1"/>
    </row>
    <row r="468" spans="1:13" ht="14.4" x14ac:dyDescent="0.3">
      <c r="A468" s="1"/>
      <c r="C468" s="1"/>
      <c r="L468" s="1"/>
      <c r="M468" s="1"/>
    </row>
    <row r="469" spans="1:13" ht="14.4" x14ac:dyDescent="0.3">
      <c r="A469" s="1"/>
      <c r="C469" s="1"/>
      <c r="L469" s="1"/>
      <c r="M469" s="1"/>
    </row>
    <row r="470" spans="1:13" ht="14.4" x14ac:dyDescent="0.3">
      <c r="A470" s="1"/>
      <c r="C470" s="1"/>
      <c r="L470" s="1"/>
      <c r="M470" s="1"/>
    </row>
    <row r="471" spans="1:13" ht="14.4" x14ac:dyDescent="0.3">
      <c r="A471" s="1"/>
      <c r="C471" s="1"/>
      <c r="L471" s="1"/>
      <c r="M471" s="1"/>
    </row>
    <row r="472" spans="1:13" ht="14.4" x14ac:dyDescent="0.3">
      <c r="A472" s="1"/>
      <c r="C472" s="1"/>
      <c r="L472" s="1"/>
      <c r="M472" s="1"/>
    </row>
    <row r="473" spans="1:13" ht="14.4" x14ac:dyDescent="0.3">
      <c r="A473" s="1"/>
      <c r="C473" s="1"/>
      <c r="L473" s="1"/>
      <c r="M473" s="1"/>
    </row>
    <row r="474" spans="1:13" ht="14.4" x14ac:dyDescent="0.3">
      <c r="A474" s="1"/>
      <c r="C474" s="1"/>
      <c r="L474" s="1"/>
      <c r="M474" s="1"/>
    </row>
    <row r="475" spans="1:13" ht="14.4" x14ac:dyDescent="0.3">
      <c r="A475" s="1"/>
      <c r="C475" s="1"/>
      <c r="L475" s="1"/>
      <c r="M475" s="1"/>
    </row>
    <row r="476" spans="1:13" ht="14.4" x14ac:dyDescent="0.3">
      <c r="A476" s="1"/>
      <c r="C476" s="1"/>
      <c r="L476" s="1"/>
      <c r="M476" s="1"/>
    </row>
    <row r="477" spans="1:13" ht="14.4" x14ac:dyDescent="0.3">
      <c r="A477" s="1"/>
      <c r="C477" s="1"/>
      <c r="L477" s="1"/>
      <c r="M477" s="1"/>
    </row>
    <row r="478" spans="1:13" ht="14.4" x14ac:dyDescent="0.3">
      <c r="A478" s="1"/>
      <c r="C478" s="1"/>
      <c r="L478" s="1"/>
      <c r="M478" s="1"/>
    </row>
    <row r="479" spans="1:13" ht="14.4" x14ac:dyDescent="0.3">
      <c r="A479" s="1"/>
      <c r="C479" s="1"/>
      <c r="L479" s="1"/>
      <c r="M479" s="1"/>
    </row>
    <row r="480" spans="1:13" ht="14.4" x14ac:dyDescent="0.3">
      <c r="A480" s="1"/>
      <c r="C480" s="1"/>
      <c r="L480" s="1"/>
      <c r="M480" s="1"/>
    </row>
    <row r="481" spans="1:13" ht="14.4" x14ac:dyDescent="0.3">
      <c r="A481" s="1"/>
      <c r="C481" s="1"/>
      <c r="L481" s="1"/>
      <c r="M481" s="1"/>
    </row>
    <row r="482" spans="1:13" ht="14.4" x14ac:dyDescent="0.3">
      <c r="A482" s="1"/>
      <c r="C482" s="1"/>
      <c r="L482" s="1"/>
      <c r="M482" s="1"/>
    </row>
    <row r="483" spans="1:13" ht="14.4" x14ac:dyDescent="0.3">
      <c r="A483" s="1"/>
      <c r="C483" s="1"/>
      <c r="L483" s="1"/>
      <c r="M483" s="1"/>
    </row>
    <row r="484" spans="1:13" ht="14.4" x14ac:dyDescent="0.3">
      <c r="A484" s="1"/>
      <c r="C484" s="1"/>
      <c r="L484" s="1"/>
      <c r="M484" s="1"/>
    </row>
    <row r="485" spans="1:13" ht="14.4" x14ac:dyDescent="0.3">
      <c r="A485" s="1"/>
      <c r="C485" s="1"/>
      <c r="L485" s="1"/>
      <c r="M485" s="1"/>
    </row>
    <row r="486" spans="1:13" ht="14.4" x14ac:dyDescent="0.3">
      <c r="A486" s="1"/>
      <c r="C486" s="1"/>
      <c r="L486" s="1"/>
      <c r="M486" s="1"/>
    </row>
    <row r="487" spans="1:13" ht="14.4" x14ac:dyDescent="0.3">
      <c r="A487" s="1"/>
      <c r="C487" s="1"/>
      <c r="L487" s="1"/>
      <c r="M487" s="1"/>
    </row>
    <row r="488" spans="1:13" ht="14.4" x14ac:dyDescent="0.3">
      <c r="A488" s="1"/>
      <c r="C488" s="1"/>
      <c r="L488" s="1"/>
      <c r="M488" s="1"/>
    </row>
    <row r="489" spans="1:13" ht="14.4" x14ac:dyDescent="0.3">
      <c r="A489" s="1"/>
      <c r="C489" s="1"/>
      <c r="L489" s="1"/>
      <c r="M489" s="1"/>
    </row>
    <row r="490" spans="1:13" ht="14.4" x14ac:dyDescent="0.3">
      <c r="A490" s="1"/>
      <c r="C490" s="1"/>
      <c r="L490" s="1"/>
      <c r="M490" s="1"/>
    </row>
    <row r="491" spans="1:13" ht="14.4" x14ac:dyDescent="0.3">
      <c r="A491" s="1"/>
      <c r="C491" s="1"/>
      <c r="L491" s="1"/>
      <c r="M491" s="1"/>
    </row>
    <row r="492" spans="1:13" ht="14.4" x14ac:dyDescent="0.3">
      <c r="A492" s="1"/>
      <c r="C492" s="1"/>
      <c r="L492" s="1"/>
      <c r="M492" s="1"/>
    </row>
    <row r="493" spans="1:13" ht="14.4" x14ac:dyDescent="0.3">
      <c r="A493" s="1"/>
      <c r="C493" s="1"/>
      <c r="L493" s="1"/>
      <c r="M493" s="1"/>
    </row>
    <row r="494" spans="1:13" ht="14.4" x14ac:dyDescent="0.3">
      <c r="A494" s="1"/>
      <c r="C494" s="1"/>
      <c r="L494" s="1"/>
      <c r="M494" s="1"/>
    </row>
    <row r="495" spans="1:13" ht="14.4" x14ac:dyDescent="0.3">
      <c r="A495" s="1"/>
      <c r="C495" s="1"/>
      <c r="L495" s="1"/>
      <c r="M495" s="1"/>
    </row>
    <row r="496" spans="1:13" ht="14.4" x14ac:dyDescent="0.3">
      <c r="A496" s="1"/>
      <c r="C496" s="1"/>
      <c r="L496" s="1"/>
      <c r="M496" s="1"/>
    </row>
    <row r="497" spans="1:13" ht="14.4" x14ac:dyDescent="0.3">
      <c r="A497" s="1"/>
      <c r="C497" s="1"/>
      <c r="L497" s="1"/>
      <c r="M497" s="1"/>
    </row>
    <row r="498" spans="1:13" ht="14.4" x14ac:dyDescent="0.3">
      <c r="A498" s="1"/>
      <c r="C498" s="1"/>
      <c r="L498" s="1"/>
      <c r="M498" s="1"/>
    </row>
    <row r="499" spans="1:13" ht="14.4" x14ac:dyDescent="0.3">
      <c r="A499" s="1"/>
      <c r="C499" s="1"/>
      <c r="L499" s="1"/>
      <c r="M499" s="1"/>
    </row>
    <row r="500" spans="1:13" ht="14.4" x14ac:dyDescent="0.3">
      <c r="A500" s="1"/>
      <c r="C500" s="1"/>
      <c r="L500" s="1"/>
      <c r="M500" s="1"/>
    </row>
    <row r="501" spans="1:13" ht="14.4" x14ac:dyDescent="0.3">
      <c r="A501" s="1"/>
      <c r="C501" s="1"/>
      <c r="L501" s="1"/>
      <c r="M501" s="1"/>
    </row>
    <row r="502" spans="1:13" ht="14.4" x14ac:dyDescent="0.3">
      <c r="A502" s="1"/>
      <c r="C502" s="1"/>
      <c r="L502" s="1"/>
      <c r="M502" s="1"/>
    </row>
    <row r="503" spans="1:13" ht="14.4" x14ac:dyDescent="0.3">
      <c r="A503" s="1"/>
      <c r="C503" s="1"/>
      <c r="L503" s="1"/>
      <c r="M503" s="1"/>
    </row>
    <row r="504" spans="1:13" ht="14.4" x14ac:dyDescent="0.3">
      <c r="A504" s="1"/>
      <c r="C504" s="1"/>
      <c r="L504" s="1"/>
      <c r="M504" s="1"/>
    </row>
    <row r="505" spans="1:13" ht="14.4" x14ac:dyDescent="0.3">
      <c r="A505" s="1"/>
      <c r="C505" s="1"/>
      <c r="L505" s="1"/>
      <c r="M505" s="1"/>
    </row>
    <row r="506" spans="1:13" ht="14.4" x14ac:dyDescent="0.3">
      <c r="A506" s="1"/>
      <c r="C506" s="1"/>
      <c r="L506" s="1"/>
      <c r="M506" s="1"/>
    </row>
    <row r="507" spans="1:13" ht="14.4" x14ac:dyDescent="0.3">
      <c r="A507" s="1"/>
      <c r="C507" s="1"/>
      <c r="L507" s="1"/>
      <c r="M507" s="1"/>
    </row>
    <row r="508" spans="1:13" ht="14.4" x14ac:dyDescent="0.3">
      <c r="A508" s="1"/>
      <c r="C508" s="1"/>
      <c r="L508" s="1"/>
      <c r="M508" s="1"/>
    </row>
    <row r="509" spans="1:13" ht="14.4" x14ac:dyDescent="0.3">
      <c r="A509" s="1"/>
      <c r="C509" s="1"/>
      <c r="L509" s="1"/>
      <c r="M509" s="1"/>
    </row>
    <row r="510" spans="1:13" ht="14.4" x14ac:dyDescent="0.3">
      <c r="A510" s="1"/>
      <c r="C510" s="1"/>
      <c r="L510" s="1"/>
      <c r="M510" s="1"/>
    </row>
    <row r="511" spans="1:13" ht="14.4" x14ac:dyDescent="0.3">
      <c r="A511" s="1"/>
      <c r="C511" s="1"/>
      <c r="L511" s="1"/>
      <c r="M511" s="1"/>
    </row>
    <row r="512" spans="1:13" ht="14.4" x14ac:dyDescent="0.3">
      <c r="A512" s="1"/>
      <c r="C512" s="1"/>
      <c r="L512" s="1"/>
      <c r="M512" s="1"/>
    </row>
    <row r="513" spans="1:13" ht="14.4" x14ac:dyDescent="0.3">
      <c r="A513" s="1"/>
      <c r="C513" s="1"/>
      <c r="L513" s="1"/>
      <c r="M513" s="1"/>
    </row>
    <row r="514" spans="1:13" ht="14.4" x14ac:dyDescent="0.3">
      <c r="A514" s="1"/>
      <c r="C514" s="1"/>
      <c r="L514" s="1"/>
      <c r="M514" s="1"/>
    </row>
    <row r="515" spans="1:13" ht="14.4" x14ac:dyDescent="0.3">
      <c r="A515" s="1"/>
      <c r="C515" s="1"/>
      <c r="L515" s="1"/>
      <c r="M515" s="1"/>
    </row>
    <row r="516" spans="1:13" ht="14.4" x14ac:dyDescent="0.3">
      <c r="A516" s="1"/>
      <c r="C516" s="1"/>
      <c r="L516" s="1"/>
      <c r="M516" s="1"/>
    </row>
    <row r="517" spans="1:13" ht="14.4" x14ac:dyDescent="0.3">
      <c r="A517" s="1"/>
      <c r="C517" s="1"/>
      <c r="L517" s="1"/>
      <c r="M517" s="1"/>
    </row>
    <row r="518" spans="1:13" ht="14.4" x14ac:dyDescent="0.3">
      <c r="A518" s="1"/>
      <c r="C518" s="1"/>
      <c r="L518" s="1"/>
      <c r="M518" s="1"/>
    </row>
    <row r="519" spans="1:13" ht="14.4" x14ac:dyDescent="0.3">
      <c r="A519" s="1"/>
      <c r="C519" s="1"/>
      <c r="L519" s="1"/>
      <c r="M519" s="1"/>
    </row>
    <row r="520" spans="1:13" ht="14.4" x14ac:dyDescent="0.3">
      <c r="A520" s="1"/>
      <c r="C520" s="1"/>
      <c r="L520" s="1"/>
      <c r="M520" s="1"/>
    </row>
    <row r="521" spans="1:13" ht="14.4" x14ac:dyDescent="0.3">
      <c r="A521" s="1"/>
      <c r="C521" s="1"/>
      <c r="L521" s="1"/>
      <c r="M521" s="1"/>
    </row>
    <row r="522" spans="1:13" ht="14.4" x14ac:dyDescent="0.3">
      <c r="A522" s="1"/>
      <c r="C522" s="1"/>
      <c r="L522" s="1"/>
      <c r="M522" s="1"/>
    </row>
    <row r="523" spans="1:13" ht="14.4" x14ac:dyDescent="0.3">
      <c r="A523" s="1"/>
      <c r="C523" s="1"/>
      <c r="L523" s="1"/>
      <c r="M523" s="1"/>
    </row>
    <row r="524" spans="1:13" ht="14.4" x14ac:dyDescent="0.3">
      <c r="A524" s="1"/>
      <c r="C524" s="1"/>
      <c r="L524" s="1"/>
      <c r="M524" s="1"/>
    </row>
    <row r="525" spans="1:13" ht="14.4" x14ac:dyDescent="0.3">
      <c r="A525" s="1"/>
      <c r="C525" s="1"/>
      <c r="L525" s="1"/>
      <c r="M525" s="1"/>
    </row>
    <row r="526" spans="1:13" ht="14.4" x14ac:dyDescent="0.3">
      <c r="A526" s="1"/>
      <c r="C526" s="1"/>
      <c r="L526" s="1"/>
      <c r="M526" s="1"/>
    </row>
    <row r="527" spans="1:13" ht="14.4" x14ac:dyDescent="0.3">
      <c r="A527" s="1"/>
      <c r="C527" s="1"/>
      <c r="L527" s="1"/>
      <c r="M527" s="1"/>
    </row>
    <row r="528" spans="1:13" ht="14.4" x14ac:dyDescent="0.3">
      <c r="A528" s="1"/>
      <c r="C528" s="1"/>
      <c r="L528" s="1"/>
      <c r="M528" s="1"/>
    </row>
    <row r="529" spans="1:13" ht="14.4" x14ac:dyDescent="0.3">
      <c r="A529" s="1"/>
      <c r="C529" s="1"/>
      <c r="L529" s="1"/>
      <c r="M529" s="1"/>
    </row>
    <row r="530" spans="1:13" ht="14.4" x14ac:dyDescent="0.3">
      <c r="A530" s="1"/>
      <c r="C530" s="1"/>
      <c r="L530" s="1"/>
      <c r="M530" s="1"/>
    </row>
    <row r="531" spans="1:13" ht="14.4" x14ac:dyDescent="0.3">
      <c r="A531" s="1"/>
      <c r="C531" s="1"/>
      <c r="L531" s="1"/>
      <c r="M531" s="1"/>
    </row>
    <row r="532" spans="1:13" ht="14.4" x14ac:dyDescent="0.3">
      <c r="A532" s="1"/>
      <c r="C532" s="1"/>
      <c r="L532" s="1"/>
      <c r="M532" s="1"/>
    </row>
    <row r="533" spans="1:13" ht="14.4" x14ac:dyDescent="0.3">
      <c r="A533" s="1"/>
      <c r="C533" s="1"/>
      <c r="L533" s="1"/>
      <c r="M533" s="1"/>
    </row>
    <row r="534" spans="1:13" ht="14.4" x14ac:dyDescent="0.3">
      <c r="A534" s="1"/>
      <c r="C534" s="1"/>
      <c r="L534" s="1"/>
      <c r="M534" s="1"/>
    </row>
    <row r="535" spans="1:13" ht="14.4" x14ac:dyDescent="0.3">
      <c r="A535" s="1"/>
      <c r="C535" s="1"/>
      <c r="L535" s="1"/>
      <c r="M535" s="1"/>
    </row>
    <row r="536" spans="1:13" ht="14.4" x14ac:dyDescent="0.3">
      <c r="A536" s="1"/>
      <c r="C536" s="1"/>
      <c r="L536" s="1"/>
      <c r="M536" s="1"/>
    </row>
    <row r="537" spans="1:13" ht="14.4" x14ac:dyDescent="0.3">
      <c r="A537" s="1"/>
      <c r="C537" s="1"/>
      <c r="L537" s="1"/>
      <c r="M537" s="1"/>
    </row>
    <row r="538" spans="1:13" ht="14.4" x14ac:dyDescent="0.3">
      <c r="A538" s="1"/>
      <c r="C538" s="1"/>
      <c r="L538" s="1"/>
      <c r="M538" s="1"/>
    </row>
    <row r="539" spans="1:13" ht="14.4" x14ac:dyDescent="0.3">
      <c r="A539" s="1"/>
      <c r="C539" s="1"/>
      <c r="L539" s="1"/>
      <c r="M539" s="1"/>
    </row>
    <row r="540" spans="1:13" ht="14.4" x14ac:dyDescent="0.3">
      <c r="A540" s="1"/>
      <c r="C540" s="1"/>
      <c r="L540" s="1"/>
      <c r="M540" s="1"/>
    </row>
    <row r="541" spans="1:13" ht="14.4" x14ac:dyDescent="0.3">
      <c r="A541" s="1"/>
      <c r="C541" s="1"/>
      <c r="L541" s="1"/>
      <c r="M541" s="1"/>
    </row>
    <row r="542" spans="1:13" ht="14.4" x14ac:dyDescent="0.3">
      <c r="A542" s="1"/>
      <c r="C542" s="1"/>
      <c r="L542" s="1"/>
      <c r="M542" s="1"/>
    </row>
    <row r="543" spans="1:13" ht="14.4" x14ac:dyDescent="0.3">
      <c r="A543" s="1"/>
      <c r="C543" s="1"/>
      <c r="L543" s="1"/>
      <c r="M543" s="1"/>
    </row>
    <row r="544" spans="1:13" ht="14.4" x14ac:dyDescent="0.3">
      <c r="A544" s="1"/>
      <c r="C544" s="1"/>
      <c r="L544" s="1"/>
      <c r="M544" s="1"/>
    </row>
    <row r="545" spans="1:13" ht="14.4" x14ac:dyDescent="0.3">
      <c r="A545" s="1"/>
      <c r="C545" s="1"/>
      <c r="L545" s="1"/>
      <c r="M545" s="1"/>
    </row>
    <row r="546" spans="1:13" ht="14.4" x14ac:dyDescent="0.3">
      <c r="A546" s="1"/>
      <c r="C546" s="1"/>
      <c r="L546" s="1"/>
      <c r="M546" s="1"/>
    </row>
    <row r="547" spans="1:13" ht="14.4" x14ac:dyDescent="0.3">
      <c r="A547" s="1"/>
      <c r="C547" s="1"/>
      <c r="L547" s="1"/>
      <c r="M547" s="1"/>
    </row>
    <row r="548" spans="1:13" ht="14.4" x14ac:dyDescent="0.3">
      <c r="A548" s="1"/>
      <c r="C548" s="1"/>
      <c r="L548" s="1"/>
      <c r="M548" s="1"/>
    </row>
    <row r="549" spans="1:13" ht="14.4" x14ac:dyDescent="0.3">
      <c r="A549" s="1"/>
      <c r="C549" s="1"/>
      <c r="L549" s="1"/>
      <c r="M549" s="1"/>
    </row>
    <row r="550" spans="1:13" ht="14.4" x14ac:dyDescent="0.3">
      <c r="A550" s="1"/>
      <c r="C550" s="1"/>
      <c r="L550" s="1"/>
      <c r="M550" s="1"/>
    </row>
    <row r="551" spans="1:13" ht="14.4" x14ac:dyDescent="0.3">
      <c r="A551" s="1"/>
      <c r="C551" s="1"/>
      <c r="L551" s="1"/>
      <c r="M551" s="1"/>
    </row>
    <row r="552" spans="1:13" ht="14.4" x14ac:dyDescent="0.3">
      <c r="A552" s="1"/>
      <c r="C552" s="1"/>
      <c r="L552" s="1"/>
      <c r="M552" s="1"/>
    </row>
    <row r="553" spans="1:13" ht="14.4" x14ac:dyDescent="0.3">
      <c r="A553" s="1"/>
      <c r="C553" s="1"/>
      <c r="L553" s="1"/>
      <c r="M553" s="1"/>
    </row>
    <row r="554" spans="1:13" ht="14.4" x14ac:dyDescent="0.3">
      <c r="A554" s="1"/>
      <c r="C554" s="1"/>
      <c r="L554" s="1"/>
      <c r="M554" s="1"/>
    </row>
    <row r="555" spans="1:13" ht="14.4" x14ac:dyDescent="0.3">
      <c r="A555" s="1"/>
      <c r="C555" s="1"/>
      <c r="L555" s="1"/>
      <c r="M555" s="1"/>
    </row>
    <row r="556" spans="1:13" ht="14.4" x14ac:dyDescent="0.3">
      <c r="A556" s="1"/>
      <c r="C556" s="1"/>
      <c r="L556" s="1"/>
      <c r="M556" s="1"/>
    </row>
    <row r="557" spans="1:13" ht="14.4" x14ac:dyDescent="0.3">
      <c r="A557" s="1"/>
      <c r="C557" s="1"/>
      <c r="L557" s="1"/>
      <c r="M557" s="1"/>
    </row>
    <row r="558" spans="1:13" ht="14.4" x14ac:dyDescent="0.3">
      <c r="A558" s="1"/>
      <c r="C558" s="1"/>
      <c r="L558" s="1"/>
      <c r="M558" s="1"/>
    </row>
    <row r="559" spans="1:13" ht="14.4" x14ac:dyDescent="0.3">
      <c r="A559" s="1"/>
      <c r="C559" s="1"/>
      <c r="L559" s="1"/>
      <c r="M559" s="1"/>
    </row>
    <row r="560" spans="1:13" ht="14.4" x14ac:dyDescent="0.3">
      <c r="A560" s="1"/>
      <c r="C560" s="1"/>
      <c r="L560" s="1"/>
      <c r="M560" s="1"/>
    </row>
    <row r="561" spans="1:13" ht="14.4" x14ac:dyDescent="0.3">
      <c r="A561" s="1"/>
      <c r="C561" s="1"/>
      <c r="L561" s="1"/>
      <c r="M561" s="1"/>
    </row>
    <row r="562" spans="1:13" ht="14.4" x14ac:dyDescent="0.3">
      <c r="A562" s="1"/>
      <c r="C562" s="1"/>
      <c r="L562" s="1"/>
      <c r="M562" s="1"/>
    </row>
    <row r="563" spans="1:13" ht="14.4" x14ac:dyDescent="0.3">
      <c r="A563" s="1"/>
      <c r="C563" s="1"/>
      <c r="L563" s="1"/>
      <c r="M563" s="1"/>
    </row>
    <row r="564" spans="1:13" ht="14.4" x14ac:dyDescent="0.3">
      <c r="A564" s="1"/>
      <c r="C564" s="1"/>
      <c r="L564" s="1"/>
      <c r="M564" s="1"/>
    </row>
    <row r="565" spans="1:13" ht="14.4" x14ac:dyDescent="0.3">
      <c r="A565" s="1"/>
      <c r="C565" s="1"/>
      <c r="L565" s="1"/>
      <c r="M565" s="1"/>
    </row>
    <row r="566" spans="1:13" ht="14.4" x14ac:dyDescent="0.3">
      <c r="A566" s="1"/>
      <c r="C566" s="1"/>
      <c r="L566" s="1"/>
      <c r="M566" s="1"/>
    </row>
    <row r="567" spans="1:13" ht="14.4" x14ac:dyDescent="0.3">
      <c r="A567" s="1"/>
      <c r="C567" s="1"/>
      <c r="L567" s="1"/>
      <c r="M567" s="1"/>
    </row>
    <row r="568" spans="1:13" ht="14.4" x14ac:dyDescent="0.3">
      <c r="A568" s="1"/>
      <c r="C568" s="1"/>
      <c r="L568" s="1"/>
      <c r="M568" s="1"/>
    </row>
    <row r="569" spans="1:13" ht="14.4" x14ac:dyDescent="0.3">
      <c r="A569" s="1"/>
      <c r="C569" s="1"/>
      <c r="L569" s="1"/>
      <c r="M569" s="1"/>
    </row>
    <row r="570" spans="1:13" ht="14.4" x14ac:dyDescent="0.3">
      <c r="A570" s="1"/>
      <c r="C570" s="1"/>
      <c r="L570" s="1"/>
      <c r="M570" s="1"/>
    </row>
    <row r="571" spans="1:13" ht="14.4" x14ac:dyDescent="0.3">
      <c r="A571" s="1"/>
      <c r="C571" s="1"/>
      <c r="L571" s="1"/>
      <c r="M571" s="1"/>
    </row>
    <row r="572" spans="1:13" ht="14.4" x14ac:dyDescent="0.3">
      <c r="A572" s="1"/>
      <c r="C572" s="1"/>
      <c r="L572" s="1"/>
      <c r="M572" s="1"/>
    </row>
    <row r="573" spans="1:13" ht="14.4" x14ac:dyDescent="0.3">
      <c r="A573" s="1"/>
      <c r="C573" s="1"/>
      <c r="L573" s="1"/>
      <c r="M573" s="1"/>
    </row>
    <row r="574" spans="1:13" ht="14.4" x14ac:dyDescent="0.3">
      <c r="A574" s="1"/>
      <c r="C574" s="1"/>
      <c r="L574" s="1"/>
      <c r="M574" s="1"/>
    </row>
    <row r="575" spans="1:13" ht="14.4" x14ac:dyDescent="0.3">
      <c r="A575" s="1"/>
      <c r="C575" s="1"/>
      <c r="L575" s="1"/>
      <c r="M575" s="1"/>
    </row>
    <row r="576" spans="1:13" ht="14.4" x14ac:dyDescent="0.3">
      <c r="A576" s="1"/>
      <c r="C576" s="1"/>
      <c r="L576" s="1"/>
      <c r="M576" s="1"/>
    </row>
    <row r="577" spans="1:13" ht="14.4" x14ac:dyDescent="0.3">
      <c r="A577" s="1"/>
      <c r="C577" s="1"/>
      <c r="L577" s="1"/>
      <c r="M577" s="1"/>
    </row>
    <row r="578" spans="1:13" ht="14.4" x14ac:dyDescent="0.3">
      <c r="A578" s="1"/>
      <c r="C578" s="1"/>
      <c r="L578" s="1"/>
      <c r="M578" s="1"/>
    </row>
    <row r="579" spans="1:13" ht="14.4" x14ac:dyDescent="0.3">
      <c r="A579" s="1"/>
      <c r="C579" s="1"/>
      <c r="L579" s="1"/>
      <c r="M579" s="1"/>
    </row>
    <row r="580" spans="1:13" ht="14.4" x14ac:dyDescent="0.3">
      <c r="A580" s="1"/>
      <c r="C580" s="1"/>
      <c r="L580" s="1"/>
      <c r="M580" s="1"/>
    </row>
    <row r="581" spans="1:13" ht="14.4" x14ac:dyDescent="0.3">
      <c r="A581" s="1"/>
      <c r="C581" s="1"/>
      <c r="L581" s="1"/>
      <c r="M581" s="1"/>
    </row>
    <row r="582" spans="1:13" ht="14.4" x14ac:dyDescent="0.3">
      <c r="A582" s="1"/>
      <c r="C582" s="1"/>
      <c r="L582" s="1"/>
      <c r="M582" s="1"/>
    </row>
    <row r="583" spans="1:13" ht="14.4" x14ac:dyDescent="0.3">
      <c r="A583" s="1"/>
      <c r="C583" s="1"/>
      <c r="L583" s="1"/>
      <c r="M583" s="1"/>
    </row>
    <row r="584" spans="1:13" ht="14.4" x14ac:dyDescent="0.3">
      <c r="A584" s="1"/>
      <c r="C584" s="1"/>
      <c r="L584" s="1"/>
      <c r="M584" s="1"/>
    </row>
    <row r="585" spans="1:13" ht="14.4" x14ac:dyDescent="0.3">
      <c r="A585" s="1"/>
      <c r="C585" s="1"/>
      <c r="L585" s="1"/>
      <c r="M585" s="1"/>
    </row>
    <row r="586" spans="1:13" ht="14.4" x14ac:dyDescent="0.3">
      <c r="A586" s="1"/>
      <c r="C586" s="1"/>
      <c r="L586" s="1"/>
      <c r="M586" s="1"/>
    </row>
    <row r="587" spans="1:13" ht="14.4" x14ac:dyDescent="0.3">
      <c r="A587" s="1"/>
      <c r="C587" s="1"/>
      <c r="L587" s="1"/>
      <c r="M587" s="1"/>
    </row>
    <row r="588" spans="1:13" ht="14.4" x14ac:dyDescent="0.3">
      <c r="A588" s="1"/>
      <c r="C588" s="1"/>
      <c r="L588" s="1"/>
      <c r="M588" s="1"/>
    </row>
    <row r="589" spans="1:13" ht="14.4" x14ac:dyDescent="0.3">
      <c r="A589" s="1"/>
      <c r="C589" s="1"/>
      <c r="L589" s="1"/>
      <c r="M589" s="1"/>
    </row>
    <row r="590" spans="1:13" ht="14.4" x14ac:dyDescent="0.3">
      <c r="A590" s="1"/>
      <c r="C590" s="1"/>
      <c r="L590" s="1"/>
      <c r="M590" s="1"/>
    </row>
    <row r="591" spans="1:13" ht="14.4" x14ac:dyDescent="0.3">
      <c r="A591" s="1"/>
      <c r="C591" s="1"/>
      <c r="L591" s="1"/>
      <c r="M591" s="1"/>
    </row>
    <row r="592" spans="1:13" ht="14.4" x14ac:dyDescent="0.3">
      <c r="A592" s="1"/>
      <c r="C592" s="1"/>
      <c r="L592" s="1"/>
      <c r="M592" s="1"/>
    </row>
    <row r="593" spans="1:13" ht="14.4" x14ac:dyDescent="0.3">
      <c r="A593" s="1"/>
      <c r="C593" s="1"/>
      <c r="L593" s="1"/>
      <c r="M593" s="1"/>
    </row>
    <row r="594" spans="1:13" ht="14.4" x14ac:dyDescent="0.3">
      <c r="A594" s="1"/>
      <c r="C594" s="1"/>
      <c r="L594" s="1"/>
      <c r="M594" s="1"/>
    </row>
    <row r="595" spans="1:13" ht="14.4" x14ac:dyDescent="0.3">
      <c r="A595" s="1"/>
      <c r="C595" s="1"/>
      <c r="L595" s="1"/>
      <c r="M595" s="1"/>
    </row>
    <row r="596" spans="1:13" ht="14.4" x14ac:dyDescent="0.3">
      <c r="A596" s="1"/>
      <c r="C596" s="1"/>
      <c r="L596" s="1"/>
      <c r="M596" s="1"/>
    </row>
    <row r="597" spans="1:13" ht="14.4" x14ac:dyDescent="0.3">
      <c r="A597" s="1"/>
      <c r="C597" s="1"/>
      <c r="L597" s="1"/>
      <c r="M597" s="1"/>
    </row>
    <row r="598" spans="1:13" ht="14.4" x14ac:dyDescent="0.3">
      <c r="A598" s="1"/>
      <c r="C598" s="1"/>
      <c r="L598" s="1"/>
      <c r="M598" s="1"/>
    </row>
    <row r="599" spans="1:13" ht="14.4" x14ac:dyDescent="0.3">
      <c r="A599" s="1"/>
      <c r="C599" s="1"/>
      <c r="L599" s="1"/>
      <c r="M599" s="1"/>
    </row>
    <row r="600" spans="1:13" ht="14.4" x14ac:dyDescent="0.3">
      <c r="A600" s="1"/>
      <c r="C600" s="1"/>
      <c r="L600" s="1"/>
      <c r="M600" s="1"/>
    </row>
    <row r="601" spans="1:13" ht="14.4" x14ac:dyDescent="0.3">
      <c r="A601" s="1"/>
      <c r="C601" s="1"/>
      <c r="L601" s="1"/>
      <c r="M601" s="1"/>
    </row>
    <row r="602" spans="1:13" ht="14.4" x14ac:dyDescent="0.3">
      <c r="A602" s="1"/>
      <c r="C602" s="1"/>
      <c r="L602" s="1"/>
      <c r="M602" s="1"/>
    </row>
    <row r="603" spans="1:13" ht="14.4" x14ac:dyDescent="0.3">
      <c r="A603" s="1"/>
      <c r="C603" s="1"/>
      <c r="L603" s="1"/>
      <c r="M603" s="1"/>
    </row>
    <row r="604" spans="1:13" ht="14.4" x14ac:dyDescent="0.3">
      <c r="A604" s="1"/>
      <c r="C604" s="1"/>
      <c r="L604" s="1"/>
      <c r="M604" s="1"/>
    </row>
    <row r="605" spans="1:13" ht="14.4" x14ac:dyDescent="0.3">
      <c r="A605" s="1"/>
      <c r="C605" s="1"/>
      <c r="L605" s="1"/>
      <c r="M605" s="1"/>
    </row>
    <row r="606" spans="1:13" ht="14.4" x14ac:dyDescent="0.3">
      <c r="A606" s="1"/>
      <c r="C606" s="1"/>
      <c r="L606" s="1"/>
      <c r="M606" s="1"/>
    </row>
    <row r="607" spans="1:13" ht="14.4" x14ac:dyDescent="0.3">
      <c r="A607" s="1"/>
      <c r="C607" s="1"/>
      <c r="L607" s="1"/>
      <c r="M607" s="1"/>
    </row>
    <row r="608" spans="1:13" ht="14.4" x14ac:dyDescent="0.3">
      <c r="A608" s="1"/>
      <c r="C608" s="1"/>
      <c r="L608" s="1"/>
      <c r="M608" s="1"/>
    </row>
    <row r="609" spans="1:13" ht="14.4" x14ac:dyDescent="0.3">
      <c r="A609" s="1"/>
      <c r="C609" s="1"/>
      <c r="L609" s="1"/>
      <c r="M609" s="1"/>
    </row>
    <row r="610" spans="1:13" ht="14.4" x14ac:dyDescent="0.3">
      <c r="A610" s="1"/>
      <c r="C610" s="1"/>
      <c r="L610" s="1"/>
      <c r="M610" s="1"/>
    </row>
    <row r="611" spans="1:13" ht="14.4" x14ac:dyDescent="0.3">
      <c r="A611" s="1"/>
      <c r="C611" s="1"/>
      <c r="L611" s="1"/>
      <c r="M611" s="1"/>
    </row>
    <row r="612" spans="1:13" ht="14.4" x14ac:dyDescent="0.3">
      <c r="A612" s="1"/>
      <c r="C612" s="1"/>
      <c r="L612" s="1"/>
      <c r="M612" s="1"/>
    </row>
    <row r="613" spans="1:13" ht="14.4" x14ac:dyDescent="0.3">
      <c r="A613" s="1"/>
      <c r="C613" s="1"/>
      <c r="L613" s="1"/>
      <c r="M613" s="1"/>
    </row>
    <row r="614" spans="1:13" ht="14.4" x14ac:dyDescent="0.3">
      <c r="A614" s="1"/>
      <c r="C614" s="1"/>
      <c r="L614" s="1"/>
      <c r="M614" s="1"/>
    </row>
    <row r="615" spans="1:13" ht="14.4" x14ac:dyDescent="0.3">
      <c r="A615" s="1"/>
      <c r="C615" s="1"/>
      <c r="L615" s="1"/>
      <c r="M615" s="1"/>
    </row>
    <row r="616" spans="1:13" ht="14.4" x14ac:dyDescent="0.3">
      <c r="A616" s="1"/>
      <c r="C616" s="1"/>
      <c r="L616" s="1"/>
      <c r="M616" s="1"/>
    </row>
    <row r="617" spans="1:13" ht="14.4" x14ac:dyDescent="0.3">
      <c r="A617" s="1"/>
      <c r="C617" s="1"/>
      <c r="L617" s="1"/>
      <c r="M617" s="1"/>
    </row>
    <row r="618" spans="1:13" ht="14.4" x14ac:dyDescent="0.3">
      <c r="A618" s="1"/>
      <c r="C618" s="1"/>
      <c r="L618" s="1"/>
      <c r="M618" s="1"/>
    </row>
    <row r="619" spans="1:13" ht="14.4" x14ac:dyDescent="0.3">
      <c r="A619" s="1"/>
      <c r="C619" s="1"/>
      <c r="L619" s="1"/>
      <c r="M619" s="1"/>
    </row>
    <row r="620" spans="1:13" ht="14.4" x14ac:dyDescent="0.3">
      <c r="A620" s="1"/>
      <c r="C620" s="1"/>
      <c r="L620" s="1"/>
      <c r="M620" s="1"/>
    </row>
    <row r="621" spans="1:13" ht="14.4" x14ac:dyDescent="0.3">
      <c r="A621" s="1"/>
      <c r="C621" s="1"/>
      <c r="L621" s="1"/>
      <c r="M621" s="1"/>
    </row>
    <row r="622" spans="1:13" ht="14.4" x14ac:dyDescent="0.3">
      <c r="A622" s="1"/>
      <c r="C622" s="1"/>
      <c r="L622" s="1"/>
      <c r="M622" s="1"/>
    </row>
    <row r="623" spans="1:13" ht="14.4" x14ac:dyDescent="0.3">
      <c r="A623" s="1"/>
      <c r="C623" s="1"/>
      <c r="L623" s="1"/>
      <c r="M623" s="1"/>
    </row>
    <row r="624" spans="1:13" ht="14.4" x14ac:dyDescent="0.3">
      <c r="A624" s="1"/>
      <c r="C624" s="1"/>
      <c r="L624" s="1"/>
      <c r="M624" s="1"/>
    </row>
    <row r="625" spans="1:13" ht="14.4" x14ac:dyDescent="0.3">
      <c r="A625" s="1"/>
      <c r="C625" s="1"/>
      <c r="L625" s="1"/>
      <c r="M625" s="1"/>
    </row>
    <row r="626" spans="1:13" ht="14.4" x14ac:dyDescent="0.3">
      <c r="A626" s="1"/>
      <c r="C626" s="1"/>
      <c r="L626" s="1"/>
      <c r="M626" s="1"/>
    </row>
    <row r="627" spans="1:13" ht="14.4" x14ac:dyDescent="0.3">
      <c r="A627" s="1"/>
      <c r="C627" s="1"/>
      <c r="L627" s="1"/>
      <c r="M627" s="1"/>
    </row>
    <row r="628" spans="1:13" ht="14.4" x14ac:dyDescent="0.3">
      <c r="A628" s="1"/>
      <c r="C628" s="1"/>
      <c r="L628" s="1"/>
      <c r="M628" s="1"/>
    </row>
    <row r="629" spans="1:13" ht="14.4" x14ac:dyDescent="0.3">
      <c r="A629" s="1"/>
      <c r="C629" s="1"/>
      <c r="L629" s="1"/>
      <c r="M629" s="1"/>
    </row>
    <row r="630" spans="1:13" ht="14.4" x14ac:dyDescent="0.3">
      <c r="A630" s="1"/>
      <c r="C630" s="1"/>
      <c r="L630" s="1"/>
      <c r="M630" s="1"/>
    </row>
    <row r="631" spans="1:13" ht="14.4" x14ac:dyDescent="0.3">
      <c r="A631" s="1"/>
      <c r="C631" s="1"/>
      <c r="L631" s="1"/>
      <c r="M631" s="1"/>
    </row>
    <row r="632" spans="1:13" ht="14.4" x14ac:dyDescent="0.3">
      <c r="A632" s="1"/>
      <c r="C632" s="1"/>
      <c r="L632" s="1"/>
      <c r="M632" s="1"/>
    </row>
    <row r="633" spans="1:13" ht="14.4" x14ac:dyDescent="0.3">
      <c r="A633" s="1"/>
      <c r="C633" s="1"/>
      <c r="L633" s="1"/>
      <c r="M633" s="1"/>
    </row>
    <row r="634" spans="1:13" ht="14.4" x14ac:dyDescent="0.3">
      <c r="A634" s="1"/>
      <c r="C634" s="1"/>
      <c r="L634" s="1"/>
      <c r="M634" s="1"/>
    </row>
    <row r="635" spans="1:13" ht="14.4" x14ac:dyDescent="0.3">
      <c r="A635" s="1"/>
      <c r="C635" s="1"/>
      <c r="L635" s="1"/>
      <c r="M635" s="1"/>
    </row>
    <row r="636" spans="1:13" ht="14.4" x14ac:dyDescent="0.3">
      <c r="A636" s="1"/>
      <c r="C636" s="1"/>
      <c r="L636" s="1"/>
      <c r="M636" s="1"/>
    </row>
    <row r="637" spans="1:13" ht="14.4" x14ac:dyDescent="0.3">
      <c r="A637" s="1"/>
      <c r="C637" s="1"/>
      <c r="L637" s="1"/>
      <c r="M637" s="1"/>
    </row>
    <row r="638" spans="1:13" ht="14.4" x14ac:dyDescent="0.3">
      <c r="A638" s="1"/>
      <c r="C638" s="1"/>
      <c r="L638" s="1"/>
      <c r="M638" s="1"/>
    </row>
    <row r="639" spans="1:13" ht="14.4" x14ac:dyDescent="0.3">
      <c r="A639" s="1"/>
      <c r="C639" s="1"/>
      <c r="L639" s="1"/>
      <c r="M639" s="1"/>
    </row>
    <row r="640" spans="1:13" ht="14.4" x14ac:dyDescent="0.3">
      <c r="A640" s="1"/>
      <c r="C640" s="1"/>
      <c r="L640" s="1"/>
      <c r="M640" s="1"/>
    </row>
    <row r="641" spans="1:13" ht="14.4" x14ac:dyDescent="0.3">
      <c r="A641" s="1"/>
      <c r="C641" s="1"/>
      <c r="L641" s="1"/>
      <c r="M641" s="1"/>
    </row>
    <row r="642" spans="1:13" ht="14.4" x14ac:dyDescent="0.3">
      <c r="A642" s="1"/>
      <c r="C642" s="1"/>
      <c r="L642" s="1"/>
      <c r="M642" s="1"/>
    </row>
    <row r="643" spans="1:13" ht="14.4" x14ac:dyDescent="0.3">
      <c r="A643" s="1"/>
      <c r="C643" s="1"/>
      <c r="L643" s="1"/>
      <c r="M643" s="1"/>
    </row>
    <row r="644" spans="1:13" ht="14.4" x14ac:dyDescent="0.3">
      <c r="A644" s="1"/>
      <c r="C644" s="1"/>
      <c r="L644" s="1"/>
      <c r="M644" s="1"/>
    </row>
    <row r="645" spans="1:13" ht="14.4" x14ac:dyDescent="0.3">
      <c r="A645" s="1"/>
      <c r="C645" s="1"/>
      <c r="L645" s="1"/>
      <c r="M645" s="1"/>
    </row>
    <row r="646" spans="1:13" ht="14.4" x14ac:dyDescent="0.3">
      <c r="A646" s="1"/>
      <c r="C646" s="1"/>
      <c r="L646" s="1"/>
      <c r="M646" s="1"/>
    </row>
    <row r="647" spans="1:13" ht="14.4" x14ac:dyDescent="0.3">
      <c r="A647" s="1"/>
      <c r="C647" s="1"/>
      <c r="L647" s="1"/>
      <c r="M647" s="1"/>
    </row>
    <row r="648" spans="1:13" ht="14.4" x14ac:dyDescent="0.3">
      <c r="A648" s="1"/>
      <c r="C648" s="1"/>
      <c r="L648" s="1"/>
      <c r="M648" s="1"/>
    </row>
    <row r="649" spans="1:13" ht="14.4" x14ac:dyDescent="0.3">
      <c r="A649" s="1"/>
      <c r="C649" s="1"/>
      <c r="L649" s="1"/>
      <c r="M649" s="1"/>
    </row>
    <row r="650" spans="1:13" ht="14.4" x14ac:dyDescent="0.3">
      <c r="A650" s="1"/>
      <c r="C650" s="1"/>
      <c r="L650" s="1"/>
      <c r="M650" s="1"/>
    </row>
    <row r="651" spans="1:13" ht="14.4" x14ac:dyDescent="0.3">
      <c r="A651" s="1"/>
      <c r="C651" s="1"/>
      <c r="L651" s="1"/>
      <c r="M651" s="1"/>
    </row>
    <row r="652" spans="1:13" ht="14.4" x14ac:dyDescent="0.3">
      <c r="A652" s="1"/>
      <c r="C652" s="1"/>
      <c r="L652" s="1"/>
      <c r="M652" s="1"/>
    </row>
    <row r="653" spans="1:13" ht="14.4" x14ac:dyDescent="0.3">
      <c r="A653" s="1"/>
      <c r="C653" s="1"/>
      <c r="L653" s="1"/>
      <c r="M653" s="1"/>
    </row>
    <row r="654" spans="1:13" ht="14.4" x14ac:dyDescent="0.3">
      <c r="A654" s="1"/>
      <c r="C654" s="1"/>
      <c r="L654" s="1"/>
      <c r="M654" s="1"/>
    </row>
    <row r="655" spans="1:13" ht="14.4" x14ac:dyDescent="0.3">
      <c r="A655" s="1"/>
      <c r="C655" s="1"/>
      <c r="L655" s="1"/>
      <c r="M655" s="1"/>
    </row>
    <row r="656" spans="1:13" ht="14.4" x14ac:dyDescent="0.3">
      <c r="A656" s="1"/>
      <c r="C656" s="1"/>
      <c r="L656" s="1"/>
      <c r="M656" s="1"/>
    </row>
    <row r="657" spans="1:13" ht="14.4" x14ac:dyDescent="0.3">
      <c r="A657" s="1"/>
      <c r="C657" s="1"/>
      <c r="L657" s="1"/>
      <c r="M657" s="1"/>
    </row>
    <row r="658" spans="1:13" ht="14.4" x14ac:dyDescent="0.3">
      <c r="A658" s="1"/>
      <c r="C658" s="1"/>
      <c r="L658" s="1"/>
      <c r="M658" s="1"/>
    </row>
    <row r="659" spans="1:13" ht="14.4" x14ac:dyDescent="0.3">
      <c r="A659" s="1"/>
      <c r="C659" s="1"/>
      <c r="L659" s="1"/>
      <c r="M659" s="1"/>
    </row>
    <row r="660" spans="1:13" ht="14.4" x14ac:dyDescent="0.3">
      <c r="A660" s="1"/>
      <c r="C660" s="1"/>
      <c r="L660" s="1"/>
      <c r="M660" s="1"/>
    </row>
    <row r="661" spans="1:13" ht="14.4" x14ac:dyDescent="0.3">
      <c r="A661" s="1"/>
      <c r="C661" s="1"/>
      <c r="L661" s="1"/>
      <c r="M661" s="1"/>
    </row>
    <row r="662" spans="1:13" ht="14.4" x14ac:dyDescent="0.3">
      <c r="A662" s="1"/>
      <c r="C662" s="1"/>
      <c r="L662" s="1"/>
      <c r="M662" s="1"/>
    </row>
    <row r="663" spans="1:13" ht="14.4" x14ac:dyDescent="0.3">
      <c r="A663" s="1"/>
      <c r="C663" s="1"/>
      <c r="L663" s="1"/>
      <c r="M663" s="1"/>
    </row>
    <row r="664" spans="1:13" ht="14.4" x14ac:dyDescent="0.3">
      <c r="A664" s="1"/>
      <c r="C664" s="1"/>
      <c r="L664" s="1"/>
      <c r="M664" s="1"/>
    </row>
    <row r="665" spans="1:13" ht="14.4" x14ac:dyDescent="0.3">
      <c r="A665" s="1"/>
      <c r="C665" s="1"/>
      <c r="L665" s="1"/>
      <c r="M665" s="1"/>
    </row>
    <row r="666" spans="1:13" ht="14.4" x14ac:dyDescent="0.3">
      <c r="A666" s="1"/>
      <c r="C666" s="1"/>
      <c r="L666" s="1"/>
      <c r="M666" s="1"/>
    </row>
    <row r="667" spans="1:13" ht="14.4" x14ac:dyDescent="0.3">
      <c r="A667" s="1"/>
      <c r="C667" s="1"/>
      <c r="L667" s="1"/>
      <c r="M667" s="1"/>
    </row>
    <row r="668" spans="1:13" ht="14.4" x14ac:dyDescent="0.3">
      <c r="A668" s="1"/>
      <c r="C668" s="1"/>
      <c r="L668" s="1"/>
      <c r="M668" s="1"/>
    </row>
    <row r="669" spans="1:13" ht="14.4" x14ac:dyDescent="0.3">
      <c r="A669" s="1"/>
      <c r="C669" s="1"/>
      <c r="L669" s="1"/>
      <c r="M669" s="1"/>
    </row>
    <row r="670" spans="1:13" ht="14.4" x14ac:dyDescent="0.3">
      <c r="A670" s="1"/>
      <c r="C670" s="1"/>
      <c r="L670" s="1"/>
      <c r="M670" s="1"/>
    </row>
    <row r="671" spans="1:13" ht="14.4" x14ac:dyDescent="0.3">
      <c r="A671" s="1"/>
      <c r="C671" s="1"/>
      <c r="L671" s="1"/>
      <c r="M671" s="1"/>
    </row>
    <row r="672" spans="1:13" ht="14.4" x14ac:dyDescent="0.3">
      <c r="A672" s="1"/>
      <c r="C672" s="1"/>
      <c r="L672" s="1"/>
      <c r="M672" s="1"/>
    </row>
    <row r="673" spans="1:13" ht="14.4" x14ac:dyDescent="0.3">
      <c r="A673" s="1"/>
      <c r="C673" s="1"/>
      <c r="L673" s="1"/>
      <c r="M673" s="1"/>
    </row>
    <row r="674" spans="1:13" ht="14.4" x14ac:dyDescent="0.3">
      <c r="A674" s="1"/>
      <c r="C674" s="1"/>
      <c r="L674" s="1"/>
      <c r="M674" s="1"/>
    </row>
    <row r="675" spans="1:13" ht="14.4" x14ac:dyDescent="0.3">
      <c r="A675" s="1"/>
      <c r="C675" s="1"/>
      <c r="L675" s="1"/>
      <c r="M675" s="1"/>
    </row>
    <row r="676" spans="1:13" ht="14.4" x14ac:dyDescent="0.3">
      <c r="A676" s="1"/>
      <c r="C676" s="1"/>
      <c r="L676" s="1"/>
      <c r="M676" s="1"/>
    </row>
    <row r="677" spans="1:13" ht="14.4" x14ac:dyDescent="0.3">
      <c r="A677" s="1"/>
      <c r="C677" s="1"/>
      <c r="L677" s="1"/>
      <c r="M677" s="1"/>
    </row>
    <row r="678" spans="1:13" ht="14.4" x14ac:dyDescent="0.3">
      <c r="A678" s="1"/>
      <c r="C678" s="1"/>
      <c r="L678" s="1"/>
      <c r="M678" s="1"/>
    </row>
    <row r="679" spans="1:13" ht="14.4" x14ac:dyDescent="0.3">
      <c r="A679" s="1"/>
      <c r="C679" s="1"/>
      <c r="L679" s="1"/>
      <c r="M679" s="1"/>
    </row>
    <row r="680" spans="1:13" ht="14.4" x14ac:dyDescent="0.3">
      <c r="A680" s="1"/>
      <c r="C680" s="1"/>
      <c r="L680" s="1"/>
      <c r="M680" s="1"/>
    </row>
    <row r="681" spans="1:13" ht="14.4" x14ac:dyDescent="0.3">
      <c r="A681" s="1"/>
      <c r="C681" s="1"/>
      <c r="L681" s="1"/>
      <c r="M681" s="1"/>
    </row>
    <row r="682" spans="1:13" ht="14.4" x14ac:dyDescent="0.3">
      <c r="A682" s="1"/>
      <c r="C682" s="1"/>
      <c r="L682" s="1"/>
      <c r="M682" s="1"/>
    </row>
    <row r="683" spans="1:13" ht="14.4" x14ac:dyDescent="0.3">
      <c r="A683" s="1"/>
      <c r="C683" s="1"/>
      <c r="L683" s="1"/>
      <c r="M683" s="1"/>
    </row>
    <row r="684" spans="1:13" ht="14.4" x14ac:dyDescent="0.3">
      <c r="A684" s="1"/>
      <c r="C684" s="1"/>
      <c r="L684" s="1"/>
      <c r="M684" s="1"/>
    </row>
    <row r="685" spans="1:13" ht="14.4" x14ac:dyDescent="0.3">
      <c r="A685" s="1"/>
      <c r="C685" s="1"/>
      <c r="L685" s="1"/>
      <c r="M685" s="1"/>
    </row>
    <row r="686" spans="1:13" ht="14.4" x14ac:dyDescent="0.3">
      <c r="A686" s="1"/>
      <c r="C686" s="1"/>
      <c r="L686" s="1"/>
      <c r="M686" s="1"/>
    </row>
    <row r="687" spans="1:13" ht="14.4" x14ac:dyDescent="0.3">
      <c r="A687" s="1"/>
      <c r="C687" s="1"/>
      <c r="L687" s="1"/>
      <c r="M687" s="1"/>
    </row>
    <row r="688" spans="1:13" ht="14.4" x14ac:dyDescent="0.3">
      <c r="A688" s="1"/>
      <c r="C688" s="1"/>
      <c r="L688" s="1"/>
      <c r="M688" s="1"/>
    </row>
    <row r="689" spans="1:13" ht="14.4" x14ac:dyDescent="0.3">
      <c r="A689" s="1"/>
      <c r="C689" s="1"/>
      <c r="L689" s="1"/>
      <c r="M689" s="1"/>
    </row>
    <row r="690" spans="1:13" ht="14.4" x14ac:dyDescent="0.3">
      <c r="A690" s="1"/>
      <c r="C690" s="1"/>
      <c r="L690" s="1"/>
      <c r="M690" s="1"/>
    </row>
    <row r="691" spans="1:13" ht="14.4" x14ac:dyDescent="0.3">
      <c r="A691" s="1"/>
      <c r="C691" s="1"/>
      <c r="L691" s="1"/>
      <c r="M691" s="1"/>
    </row>
    <row r="692" spans="1:13" ht="14.4" x14ac:dyDescent="0.3">
      <c r="A692" s="1"/>
      <c r="C692" s="1"/>
      <c r="L692" s="1"/>
      <c r="M692" s="1"/>
    </row>
    <row r="693" spans="1:13" ht="14.4" x14ac:dyDescent="0.3">
      <c r="A693" s="1"/>
      <c r="C693" s="1"/>
      <c r="L693" s="1"/>
      <c r="M693" s="1"/>
    </row>
    <row r="694" spans="1:13" ht="14.4" x14ac:dyDescent="0.3">
      <c r="A694" s="1"/>
      <c r="C694" s="1"/>
      <c r="L694" s="1"/>
      <c r="M694" s="1"/>
    </row>
    <row r="695" spans="1:13" ht="14.4" x14ac:dyDescent="0.3">
      <c r="A695" s="1"/>
      <c r="C695" s="1"/>
      <c r="L695" s="1"/>
      <c r="M695" s="1"/>
    </row>
    <row r="696" spans="1:13" ht="14.4" x14ac:dyDescent="0.3">
      <c r="A696" s="1"/>
      <c r="C696" s="1"/>
      <c r="L696" s="1"/>
      <c r="M696" s="1"/>
    </row>
    <row r="697" spans="1:13" ht="14.4" x14ac:dyDescent="0.3">
      <c r="A697" s="1"/>
      <c r="C697" s="1"/>
      <c r="L697" s="1"/>
      <c r="M697" s="1"/>
    </row>
    <row r="698" spans="1:13" ht="14.4" x14ac:dyDescent="0.3">
      <c r="A698" s="1"/>
      <c r="C698" s="1"/>
      <c r="L698" s="1"/>
      <c r="M698" s="1"/>
    </row>
    <row r="699" spans="1:13" ht="14.4" x14ac:dyDescent="0.3">
      <c r="A699" s="1"/>
      <c r="C699" s="1"/>
      <c r="L699" s="1"/>
      <c r="M699" s="1"/>
    </row>
    <row r="700" spans="1:13" ht="14.4" x14ac:dyDescent="0.3">
      <c r="A700" s="1"/>
      <c r="C700" s="1"/>
      <c r="L700" s="1"/>
      <c r="M700" s="1"/>
    </row>
    <row r="701" spans="1:13" ht="14.4" x14ac:dyDescent="0.3">
      <c r="A701" s="1"/>
      <c r="C701" s="1"/>
      <c r="L701" s="1"/>
      <c r="M701" s="1"/>
    </row>
    <row r="702" spans="1:13" ht="14.4" x14ac:dyDescent="0.3">
      <c r="A702" s="1"/>
      <c r="C702" s="1"/>
      <c r="L702" s="1"/>
      <c r="M702" s="1"/>
    </row>
    <row r="703" spans="1:13" ht="14.4" x14ac:dyDescent="0.3">
      <c r="A703" s="1"/>
      <c r="C703" s="1"/>
      <c r="L703" s="1"/>
      <c r="M703" s="1"/>
    </row>
    <row r="704" spans="1:13" ht="14.4" x14ac:dyDescent="0.3">
      <c r="A704" s="1"/>
      <c r="C704" s="1"/>
      <c r="L704" s="1"/>
      <c r="M704" s="1"/>
    </row>
    <row r="705" spans="1:13" ht="14.4" x14ac:dyDescent="0.3">
      <c r="A705" s="1"/>
      <c r="C705" s="1"/>
      <c r="L705" s="1"/>
      <c r="M705" s="1"/>
    </row>
    <row r="706" spans="1:13" ht="14.4" x14ac:dyDescent="0.3">
      <c r="A706" s="1"/>
      <c r="C706" s="1"/>
      <c r="L706" s="1"/>
      <c r="M706" s="1"/>
    </row>
    <row r="707" spans="1:13" ht="14.4" x14ac:dyDescent="0.3">
      <c r="A707" s="1"/>
      <c r="C707" s="1"/>
      <c r="L707" s="1"/>
      <c r="M707" s="1"/>
    </row>
    <row r="708" spans="1:13" ht="14.4" x14ac:dyDescent="0.3">
      <c r="A708" s="1"/>
      <c r="C708" s="1"/>
      <c r="L708" s="1"/>
      <c r="M708" s="1"/>
    </row>
    <row r="709" spans="1:13" ht="14.4" x14ac:dyDescent="0.3">
      <c r="A709" s="1"/>
      <c r="C709" s="1"/>
      <c r="L709" s="1"/>
      <c r="M709" s="1"/>
    </row>
    <row r="710" spans="1:13" ht="14.4" x14ac:dyDescent="0.3">
      <c r="A710" s="1"/>
      <c r="C710" s="1"/>
      <c r="L710" s="1"/>
      <c r="M710" s="1"/>
    </row>
    <row r="711" spans="1:13" ht="14.4" x14ac:dyDescent="0.3">
      <c r="A711" s="1"/>
      <c r="C711" s="1"/>
      <c r="L711" s="1"/>
      <c r="M711" s="1"/>
    </row>
    <row r="712" spans="1:13" ht="14.4" x14ac:dyDescent="0.3">
      <c r="A712" s="1"/>
      <c r="C712" s="1"/>
      <c r="L712" s="1"/>
      <c r="M712" s="1"/>
    </row>
    <row r="713" spans="1:13" ht="14.4" x14ac:dyDescent="0.3">
      <c r="A713" s="1"/>
      <c r="C713" s="1"/>
      <c r="L713" s="1"/>
      <c r="M713" s="1"/>
    </row>
    <row r="714" spans="1:13" ht="14.4" x14ac:dyDescent="0.3">
      <c r="A714" s="1"/>
      <c r="C714" s="1"/>
      <c r="L714" s="1"/>
      <c r="M714" s="1"/>
    </row>
    <row r="715" spans="1:13" ht="14.4" x14ac:dyDescent="0.3">
      <c r="A715" s="1"/>
      <c r="C715" s="1"/>
      <c r="L715" s="1"/>
      <c r="M715" s="1"/>
    </row>
    <row r="716" spans="1:13" ht="14.4" x14ac:dyDescent="0.3">
      <c r="A716" s="1"/>
      <c r="C716" s="1"/>
      <c r="L716" s="1"/>
      <c r="M716" s="1"/>
    </row>
    <row r="717" spans="1:13" ht="14.4" x14ac:dyDescent="0.3">
      <c r="A717" s="1"/>
      <c r="C717" s="1"/>
      <c r="L717" s="1"/>
      <c r="M717" s="1"/>
    </row>
    <row r="718" spans="1:13" ht="14.4" x14ac:dyDescent="0.3">
      <c r="A718" s="1"/>
      <c r="C718" s="1"/>
      <c r="L718" s="1"/>
      <c r="M718" s="1"/>
    </row>
    <row r="719" spans="1:13" ht="14.4" x14ac:dyDescent="0.3">
      <c r="A719" s="1"/>
      <c r="C719" s="1"/>
      <c r="L719" s="1"/>
      <c r="M719" s="1"/>
    </row>
    <row r="720" spans="1:13" ht="14.4" x14ac:dyDescent="0.3">
      <c r="A720" s="1"/>
      <c r="C720" s="1"/>
      <c r="L720" s="1"/>
      <c r="M720" s="1"/>
    </row>
    <row r="721" spans="1:13" ht="14.4" x14ac:dyDescent="0.3">
      <c r="A721" s="1"/>
      <c r="C721" s="1"/>
      <c r="L721" s="1"/>
      <c r="M721" s="1"/>
    </row>
    <row r="722" spans="1:13" ht="14.4" x14ac:dyDescent="0.3">
      <c r="A722" s="1"/>
      <c r="C722" s="1"/>
      <c r="L722" s="1"/>
      <c r="M722" s="1"/>
    </row>
    <row r="723" spans="1:13" ht="14.4" x14ac:dyDescent="0.3">
      <c r="A723" s="1"/>
      <c r="C723" s="1"/>
      <c r="L723" s="1"/>
      <c r="M723" s="1"/>
    </row>
    <row r="724" spans="1:13" ht="14.4" x14ac:dyDescent="0.3">
      <c r="A724" s="1"/>
      <c r="C724" s="1"/>
      <c r="L724" s="1"/>
      <c r="M724" s="1"/>
    </row>
    <row r="725" spans="1:13" ht="14.4" x14ac:dyDescent="0.3">
      <c r="A725" s="1"/>
      <c r="C725" s="1"/>
      <c r="L725" s="1"/>
      <c r="M725" s="1"/>
    </row>
    <row r="726" spans="1:13" ht="14.4" x14ac:dyDescent="0.3">
      <c r="A726" s="1"/>
      <c r="C726" s="1"/>
      <c r="L726" s="1"/>
      <c r="M726" s="1"/>
    </row>
    <row r="727" spans="1:13" ht="14.4" x14ac:dyDescent="0.3">
      <c r="A727" s="1"/>
      <c r="C727" s="1"/>
      <c r="L727" s="1"/>
      <c r="M727" s="1"/>
    </row>
    <row r="728" spans="1:13" ht="14.4" x14ac:dyDescent="0.3">
      <c r="A728" s="1"/>
      <c r="C728" s="1"/>
      <c r="L728" s="1"/>
      <c r="M728" s="1"/>
    </row>
    <row r="729" spans="1:13" ht="14.4" x14ac:dyDescent="0.3">
      <c r="A729" s="1"/>
      <c r="C729" s="1"/>
      <c r="L729" s="1"/>
      <c r="M729" s="1"/>
    </row>
    <row r="730" spans="1:13" ht="14.4" x14ac:dyDescent="0.3">
      <c r="A730" s="1"/>
      <c r="C730" s="1"/>
      <c r="L730" s="1"/>
      <c r="M730" s="1"/>
    </row>
    <row r="731" spans="1:13" ht="14.4" x14ac:dyDescent="0.3">
      <c r="A731" s="1"/>
      <c r="C731" s="1"/>
      <c r="L731" s="1"/>
      <c r="M731" s="1"/>
    </row>
    <row r="732" spans="1:13" ht="14.4" x14ac:dyDescent="0.3">
      <c r="A732" s="1"/>
      <c r="C732" s="1"/>
      <c r="L732" s="1"/>
      <c r="M732" s="1"/>
    </row>
    <row r="733" spans="1:13" ht="14.4" x14ac:dyDescent="0.3">
      <c r="A733" s="1"/>
      <c r="C733" s="1"/>
      <c r="L733" s="1"/>
      <c r="M733" s="1"/>
    </row>
    <row r="734" spans="1:13" ht="14.4" x14ac:dyDescent="0.3">
      <c r="A734" s="1"/>
      <c r="C734" s="1"/>
      <c r="L734" s="1"/>
      <c r="M734" s="1"/>
    </row>
    <row r="735" spans="1:13" ht="14.4" x14ac:dyDescent="0.3">
      <c r="A735" s="1"/>
      <c r="C735" s="1"/>
      <c r="L735" s="1"/>
      <c r="M735" s="1"/>
    </row>
    <row r="736" spans="1:13" ht="14.4" x14ac:dyDescent="0.3">
      <c r="A736" s="1"/>
      <c r="C736" s="1"/>
      <c r="L736" s="1"/>
      <c r="M736" s="1"/>
    </row>
    <row r="737" spans="1:13" ht="14.4" x14ac:dyDescent="0.3">
      <c r="A737" s="1"/>
      <c r="C737" s="1"/>
      <c r="L737" s="1"/>
      <c r="M737" s="1"/>
    </row>
    <row r="738" spans="1:13" ht="14.4" x14ac:dyDescent="0.3">
      <c r="A738" s="1"/>
      <c r="C738" s="1"/>
      <c r="L738" s="1"/>
      <c r="M738" s="1"/>
    </row>
    <row r="739" spans="1:13" ht="14.4" x14ac:dyDescent="0.3">
      <c r="A739" s="1"/>
      <c r="C739" s="1"/>
      <c r="L739" s="1"/>
      <c r="M739" s="1"/>
    </row>
    <row r="740" spans="1:13" ht="14.4" x14ac:dyDescent="0.3">
      <c r="A740" s="1"/>
      <c r="C740" s="1"/>
      <c r="L740" s="1"/>
      <c r="M740" s="1"/>
    </row>
    <row r="741" spans="1:13" ht="14.4" x14ac:dyDescent="0.3">
      <c r="A741" s="1"/>
      <c r="C741" s="1"/>
      <c r="L741" s="1"/>
      <c r="M741" s="1"/>
    </row>
    <row r="742" spans="1:13" ht="14.4" x14ac:dyDescent="0.3">
      <c r="A742" s="1"/>
      <c r="C742" s="1"/>
      <c r="L742" s="1"/>
      <c r="M742" s="1"/>
    </row>
    <row r="743" spans="1:13" ht="14.4" x14ac:dyDescent="0.3">
      <c r="A743" s="1"/>
      <c r="C743" s="1"/>
      <c r="L743" s="1"/>
      <c r="M743" s="1"/>
    </row>
    <row r="744" spans="1:13" ht="14.4" x14ac:dyDescent="0.3">
      <c r="A744" s="1"/>
      <c r="C744" s="1"/>
      <c r="L744" s="1"/>
      <c r="M744" s="1"/>
    </row>
    <row r="745" spans="1:13" ht="14.4" x14ac:dyDescent="0.3">
      <c r="A745" s="1"/>
      <c r="C745" s="1"/>
      <c r="L745" s="1"/>
      <c r="M745" s="1"/>
    </row>
    <row r="746" spans="1:13" ht="14.4" x14ac:dyDescent="0.3">
      <c r="A746" s="1"/>
      <c r="C746" s="1"/>
      <c r="L746" s="1"/>
      <c r="M746" s="1"/>
    </row>
    <row r="747" spans="1:13" ht="14.4" x14ac:dyDescent="0.3">
      <c r="A747" s="1"/>
      <c r="C747" s="1"/>
      <c r="L747" s="1"/>
      <c r="M747" s="1"/>
    </row>
    <row r="748" spans="1:13" ht="14.4" x14ac:dyDescent="0.3">
      <c r="A748" s="1"/>
      <c r="C748" s="1"/>
      <c r="L748" s="1"/>
      <c r="M748" s="1"/>
    </row>
    <row r="749" spans="1:13" ht="14.4" x14ac:dyDescent="0.3">
      <c r="A749" s="1"/>
      <c r="C749" s="1"/>
      <c r="L749" s="1"/>
      <c r="M749" s="1"/>
    </row>
    <row r="750" spans="1:13" ht="14.4" x14ac:dyDescent="0.3">
      <c r="A750" s="1"/>
      <c r="C750" s="1"/>
      <c r="L750" s="1"/>
      <c r="M750" s="1"/>
    </row>
    <row r="751" spans="1:13" ht="14.4" x14ac:dyDescent="0.3">
      <c r="A751" s="1"/>
      <c r="C751" s="1"/>
      <c r="L751" s="1"/>
      <c r="M751" s="1"/>
    </row>
    <row r="752" spans="1:13" ht="14.4" x14ac:dyDescent="0.3">
      <c r="A752" s="1"/>
      <c r="C752" s="1"/>
      <c r="L752" s="1"/>
      <c r="M752" s="1"/>
    </row>
    <row r="753" spans="1:13" ht="14.4" x14ac:dyDescent="0.3">
      <c r="A753" s="1"/>
      <c r="C753" s="1"/>
      <c r="L753" s="1"/>
      <c r="M753" s="1"/>
    </row>
    <row r="754" spans="1:13" ht="14.4" x14ac:dyDescent="0.3">
      <c r="A754" s="1"/>
      <c r="C754" s="1"/>
      <c r="L754" s="1"/>
      <c r="M754" s="1"/>
    </row>
    <row r="755" spans="1:13" ht="14.4" x14ac:dyDescent="0.3">
      <c r="A755" s="1"/>
      <c r="C755" s="1"/>
      <c r="L755" s="1"/>
      <c r="M755" s="1"/>
    </row>
    <row r="756" spans="1:13" ht="14.4" x14ac:dyDescent="0.3">
      <c r="A756" s="1"/>
      <c r="C756" s="1"/>
      <c r="L756" s="1"/>
      <c r="M756" s="1"/>
    </row>
    <row r="757" spans="1:13" ht="14.4" x14ac:dyDescent="0.3">
      <c r="A757" s="1"/>
      <c r="C757" s="1"/>
      <c r="L757" s="1"/>
      <c r="M757" s="1"/>
    </row>
    <row r="758" spans="1:13" ht="14.4" x14ac:dyDescent="0.3">
      <c r="A758" s="1"/>
      <c r="C758" s="1"/>
      <c r="L758" s="1"/>
      <c r="M758" s="1"/>
    </row>
    <row r="759" spans="1:13" ht="14.4" x14ac:dyDescent="0.3">
      <c r="A759" s="1"/>
      <c r="C759" s="1"/>
      <c r="L759" s="1"/>
      <c r="M759" s="1"/>
    </row>
    <row r="760" spans="1:13" ht="14.4" x14ac:dyDescent="0.3">
      <c r="A760" s="1"/>
      <c r="C760" s="1"/>
      <c r="L760" s="1"/>
      <c r="M760" s="1"/>
    </row>
    <row r="761" spans="1:13" ht="14.4" x14ac:dyDescent="0.3">
      <c r="A761" s="1"/>
      <c r="C761" s="1"/>
      <c r="L761" s="1"/>
      <c r="M761" s="1"/>
    </row>
    <row r="762" spans="1:13" ht="14.4" x14ac:dyDescent="0.3">
      <c r="A762" s="1"/>
      <c r="C762" s="1"/>
      <c r="L762" s="1"/>
      <c r="M762" s="1"/>
    </row>
    <row r="763" spans="1:13" ht="14.4" x14ac:dyDescent="0.3">
      <c r="A763" s="1"/>
      <c r="C763" s="1"/>
      <c r="L763" s="1"/>
      <c r="M763" s="1"/>
    </row>
    <row r="764" spans="1:13" ht="14.4" x14ac:dyDescent="0.3">
      <c r="A764" s="1"/>
      <c r="C764" s="1"/>
      <c r="L764" s="1"/>
      <c r="M764" s="1"/>
    </row>
    <row r="765" spans="1:13" ht="14.4" x14ac:dyDescent="0.3">
      <c r="A765" s="1"/>
      <c r="C765" s="1"/>
      <c r="L765" s="1"/>
      <c r="M765" s="1"/>
    </row>
    <row r="766" spans="1:13" ht="14.4" x14ac:dyDescent="0.3">
      <c r="A766" s="1"/>
      <c r="C766" s="1"/>
      <c r="L766" s="1"/>
      <c r="M766" s="1"/>
    </row>
    <row r="767" spans="1:13" ht="14.4" x14ac:dyDescent="0.3">
      <c r="A767" s="1"/>
      <c r="C767" s="1"/>
      <c r="L767" s="1"/>
      <c r="M767" s="1"/>
    </row>
    <row r="768" spans="1:13" ht="14.4" x14ac:dyDescent="0.3">
      <c r="A768" s="1"/>
      <c r="C768" s="1"/>
      <c r="L768" s="1"/>
      <c r="M768" s="1"/>
    </row>
    <row r="769" spans="1:13" ht="14.4" x14ac:dyDescent="0.3">
      <c r="A769" s="1"/>
      <c r="C769" s="1"/>
      <c r="L769" s="1"/>
      <c r="M769" s="1"/>
    </row>
    <row r="770" spans="1:13" ht="14.4" x14ac:dyDescent="0.3">
      <c r="A770" s="1"/>
      <c r="C770" s="1"/>
      <c r="L770" s="1"/>
      <c r="M770" s="1"/>
    </row>
    <row r="771" spans="1:13" ht="14.4" x14ac:dyDescent="0.3">
      <c r="A771" s="1"/>
      <c r="C771" s="1"/>
      <c r="L771" s="1"/>
      <c r="M771" s="1"/>
    </row>
    <row r="772" spans="1:13" ht="14.4" x14ac:dyDescent="0.3">
      <c r="A772" s="1"/>
      <c r="C772" s="1"/>
      <c r="L772" s="1"/>
      <c r="M772" s="1"/>
    </row>
    <row r="773" spans="1:13" ht="14.4" x14ac:dyDescent="0.3">
      <c r="A773" s="1"/>
      <c r="C773" s="1"/>
      <c r="L773" s="1"/>
      <c r="M773" s="1"/>
    </row>
    <row r="774" spans="1:13" ht="14.4" x14ac:dyDescent="0.3">
      <c r="A774" s="1"/>
      <c r="C774" s="1"/>
      <c r="L774" s="1"/>
      <c r="M774" s="1"/>
    </row>
    <row r="775" spans="1:13" ht="14.4" x14ac:dyDescent="0.3">
      <c r="A775" s="1"/>
      <c r="C775" s="1"/>
      <c r="L775" s="1"/>
      <c r="M775" s="1"/>
    </row>
    <row r="776" spans="1:13" ht="14.4" x14ac:dyDescent="0.3">
      <c r="A776" s="1"/>
      <c r="C776" s="1"/>
      <c r="L776" s="1"/>
      <c r="M776" s="1"/>
    </row>
    <row r="777" spans="1:13" ht="14.4" x14ac:dyDescent="0.3">
      <c r="A777" s="1"/>
      <c r="C777" s="1"/>
      <c r="L777" s="1"/>
      <c r="M777" s="1"/>
    </row>
    <row r="778" spans="1:13" ht="14.4" x14ac:dyDescent="0.3">
      <c r="A778" s="1"/>
      <c r="C778" s="1"/>
      <c r="L778" s="1"/>
      <c r="M778" s="1"/>
    </row>
    <row r="779" spans="1:13" ht="14.4" x14ac:dyDescent="0.3">
      <c r="A779" s="1"/>
      <c r="C779" s="1"/>
      <c r="L779" s="1"/>
      <c r="M779" s="1"/>
    </row>
    <row r="780" spans="1:13" ht="14.4" x14ac:dyDescent="0.3">
      <c r="A780" s="1"/>
      <c r="C780" s="1"/>
      <c r="L780" s="1"/>
      <c r="M780" s="1"/>
    </row>
    <row r="781" spans="1:13" ht="14.4" x14ac:dyDescent="0.3">
      <c r="A781" s="1"/>
      <c r="C781" s="1"/>
      <c r="L781" s="1"/>
      <c r="M781" s="1"/>
    </row>
    <row r="782" spans="1:13" ht="14.4" x14ac:dyDescent="0.3">
      <c r="A782" s="1"/>
      <c r="C782" s="1"/>
      <c r="L782" s="1"/>
      <c r="M782" s="1"/>
    </row>
    <row r="783" spans="1:13" ht="14.4" x14ac:dyDescent="0.3">
      <c r="A783" s="1"/>
      <c r="C783" s="1"/>
      <c r="L783" s="1"/>
      <c r="M783" s="1"/>
    </row>
    <row r="784" spans="1:13" ht="14.4" x14ac:dyDescent="0.3">
      <c r="A784" s="1"/>
      <c r="C784" s="1"/>
      <c r="L784" s="1"/>
      <c r="M784" s="1"/>
    </row>
    <row r="785" spans="1:13" ht="14.4" x14ac:dyDescent="0.3">
      <c r="A785" s="1"/>
      <c r="C785" s="1"/>
      <c r="L785" s="1"/>
      <c r="M785" s="1"/>
    </row>
    <row r="786" spans="1:13" ht="14.4" x14ac:dyDescent="0.3">
      <c r="A786" s="1"/>
      <c r="C786" s="1"/>
      <c r="L786" s="1"/>
      <c r="M786" s="1"/>
    </row>
    <row r="787" spans="1:13" ht="14.4" x14ac:dyDescent="0.3">
      <c r="A787" s="1"/>
      <c r="C787" s="1"/>
      <c r="L787" s="1"/>
      <c r="M787" s="1"/>
    </row>
    <row r="788" spans="1:13" ht="14.4" x14ac:dyDescent="0.3">
      <c r="A788" s="1"/>
      <c r="C788" s="1"/>
      <c r="L788" s="1"/>
      <c r="M788" s="1"/>
    </row>
    <row r="789" spans="1:13" ht="14.4" x14ac:dyDescent="0.3">
      <c r="A789" s="1"/>
      <c r="C789" s="1"/>
      <c r="L789" s="1"/>
      <c r="M789" s="1"/>
    </row>
    <row r="790" spans="1:13" ht="14.4" x14ac:dyDescent="0.3">
      <c r="A790" s="1"/>
      <c r="C790" s="1"/>
      <c r="L790" s="1"/>
      <c r="M790" s="1"/>
    </row>
    <row r="791" spans="1:13" ht="14.4" x14ac:dyDescent="0.3">
      <c r="A791" s="1"/>
      <c r="C791" s="1"/>
      <c r="L791" s="1"/>
      <c r="M791" s="1"/>
    </row>
    <row r="792" spans="1:13" ht="14.4" x14ac:dyDescent="0.3">
      <c r="A792" s="1"/>
      <c r="C792" s="1"/>
      <c r="L792" s="1"/>
      <c r="M792" s="1"/>
    </row>
    <row r="793" spans="1:13" ht="14.4" x14ac:dyDescent="0.3">
      <c r="A793" s="1"/>
      <c r="C793" s="1"/>
      <c r="L793" s="1"/>
      <c r="M793" s="1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5"/>
  <sheetViews>
    <sheetView topLeftCell="A5" workbookViewId="0">
      <selection activeCell="F7" sqref="F7"/>
    </sheetView>
  </sheetViews>
  <sheetFormatPr baseColWidth="10" defaultColWidth="12.5546875" defaultRowHeight="15" customHeight="1" x14ac:dyDescent="0.3"/>
  <cols>
    <col min="1" max="1" width="3.44140625" customWidth="1"/>
    <col min="2" max="2" width="13.6640625" customWidth="1"/>
    <col min="3" max="3" width="28.88671875" customWidth="1"/>
    <col min="4" max="14" width="4.6640625" customWidth="1"/>
    <col min="15" max="24" width="5" customWidth="1"/>
    <col min="25" max="31" width="9.44140625" customWidth="1"/>
  </cols>
  <sheetData>
    <row r="1" spans="1:23" ht="14.4" x14ac:dyDescent="0.3">
      <c r="A1" s="1" t="s">
        <v>0</v>
      </c>
      <c r="C1" s="1"/>
    </row>
    <row r="2" spans="1:23" ht="14.4" x14ac:dyDescent="0.3">
      <c r="A2" s="1" t="s">
        <v>1</v>
      </c>
      <c r="C2" s="1"/>
    </row>
    <row r="3" spans="1:23" ht="14.4" x14ac:dyDescent="0.3">
      <c r="A3" s="1" t="s">
        <v>2</v>
      </c>
      <c r="C3" s="1"/>
    </row>
    <row r="4" spans="1:23" thickBot="1" x14ac:dyDescent="0.35">
      <c r="A4" s="1" t="s">
        <v>51</v>
      </c>
      <c r="C4" s="1"/>
      <c r="D4" s="1" t="s">
        <v>52</v>
      </c>
      <c r="E4" s="1"/>
    </row>
    <row r="5" spans="1:23" ht="14.4" x14ac:dyDescent="0.3">
      <c r="A5" s="94" t="s">
        <v>5</v>
      </c>
      <c r="B5" s="96" t="s">
        <v>6</v>
      </c>
      <c r="C5" s="96" t="s">
        <v>7</v>
      </c>
      <c r="D5" s="98" t="s">
        <v>53</v>
      </c>
      <c r="E5" s="99"/>
      <c r="F5" s="99"/>
      <c r="G5" s="99"/>
      <c r="H5" s="99"/>
      <c r="I5" s="100"/>
      <c r="J5" s="89"/>
      <c r="K5" s="98" t="s">
        <v>54</v>
      </c>
      <c r="L5" s="99"/>
      <c r="M5" s="99"/>
      <c r="N5" s="99"/>
      <c r="O5" s="100"/>
      <c r="P5" s="90" t="s">
        <v>55</v>
      </c>
      <c r="Q5" s="91"/>
      <c r="R5" s="92" t="s">
        <v>56</v>
      </c>
    </row>
    <row r="6" spans="1:23" ht="68.25" customHeight="1" thickBot="1" x14ac:dyDescent="0.35">
      <c r="A6" s="95"/>
      <c r="B6" s="97"/>
      <c r="C6" s="97"/>
      <c r="D6" s="37" t="s">
        <v>57</v>
      </c>
      <c r="E6" s="37" t="s">
        <v>58</v>
      </c>
      <c r="F6" s="37" t="s">
        <v>59</v>
      </c>
      <c r="G6" s="75" t="s">
        <v>60</v>
      </c>
      <c r="H6" s="73" t="s">
        <v>53</v>
      </c>
      <c r="I6" s="38" t="s">
        <v>61</v>
      </c>
      <c r="J6" s="38" t="s">
        <v>16</v>
      </c>
      <c r="K6" s="39" t="s">
        <v>8</v>
      </c>
      <c r="L6" s="39" t="s">
        <v>62</v>
      </c>
      <c r="M6" s="40" t="s">
        <v>63</v>
      </c>
      <c r="N6" s="40" t="s">
        <v>62</v>
      </c>
      <c r="O6" s="38" t="s">
        <v>64</v>
      </c>
      <c r="P6" s="41" t="s">
        <v>18</v>
      </c>
      <c r="Q6" s="41" t="s">
        <v>19</v>
      </c>
      <c r="R6" s="93"/>
    </row>
    <row r="7" spans="1:23" ht="14.4" x14ac:dyDescent="0.3">
      <c r="A7" s="28">
        <v>1</v>
      </c>
      <c r="B7" s="28">
        <v>9013294</v>
      </c>
      <c r="C7" s="29" t="s">
        <v>65</v>
      </c>
      <c r="D7" s="29">
        <v>0</v>
      </c>
      <c r="E7" s="30">
        <v>0</v>
      </c>
      <c r="F7" s="31"/>
      <c r="G7" s="17">
        <v>0</v>
      </c>
      <c r="H7" s="32">
        <f t="shared" ref="H7:H35" si="0">SUM(D7:G7)</f>
        <v>0</v>
      </c>
      <c r="I7" s="33">
        <f>(H7/4)*0.2</f>
        <v>0</v>
      </c>
      <c r="J7" s="33"/>
      <c r="K7" s="28">
        <v>52</v>
      </c>
      <c r="L7" s="34">
        <f>K7*0.15</f>
        <v>7.8</v>
      </c>
      <c r="M7" s="28">
        <v>82</v>
      </c>
      <c r="N7" s="29">
        <f>M7*0.15</f>
        <v>12.299999999999999</v>
      </c>
      <c r="O7" s="35">
        <f>I7+L7+N7</f>
        <v>20.099999999999998</v>
      </c>
      <c r="P7" s="31"/>
      <c r="Q7" s="31">
        <f>P7*0.3</f>
        <v>0</v>
      </c>
      <c r="R7" s="36">
        <f>O7+Q7</f>
        <v>20.099999999999998</v>
      </c>
    </row>
    <row r="8" spans="1:23" ht="14.4" x14ac:dyDescent="0.3">
      <c r="A8" s="2">
        <v>2</v>
      </c>
      <c r="B8" s="2">
        <v>9414817</v>
      </c>
      <c r="C8" s="3" t="s">
        <v>66</v>
      </c>
      <c r="D8" s="6">
        <v>90</v>
      </c>
      <c r="E8" s="17">
        <v>100</v>
      </c>
      <c r="F8" s="17">
        <v>100</v>
      </c>
      <c r="G8" s="17">
        <v>70</v>
      </c>
      <c r="H8" s="32">
        <f t="shared" si="0"/>
        <v>360</v>
      </c>
      <c r="I8" s="33">
        <f t="shared" ref="I8:I34" si="1">(H8/4)*0.2</f>
        <v>18</v>
      </c>
      <c r="J8" s="33"/>
      <c r="K8" s="2">
        <v>44.29</v>
      </c>
      <c r="L8" s="10">
        <f t="shared" ref="L8:L35" si="2">K8*0.15</f>
        <v>6.6434999999999995</v>
      </c>
      <c r="M8" s="2">
        <v>68</v>
      </c>
      <c r="N8" s="3">
        <f t="shared" ref="N8:N35" si="3">M8*0.15</f>
        <v>10.199999999999999</v>
      </c>
      <c r="O8" s="24">
        <f t="shared" ref="O8:O33" si="4">I8+L8+N8</f>
        <v>34.843499999999999</v>
      </c>
      <c r="P8" s="17"/>
      <c r="Q8" s="17">
        <f t="shared" ref="Q8:Q35" si="5">P8*0.3</f>
        <v>0</v>
      </c>
      <c r="R8" s="25">
        <f t="shared" ref="R8:R33" si="6">O8+Q8</f>
        <v>34.843499999999999</v>
      </c>
    </row>
    <row r="9" spans="1:23" ht="14.4" x14ac:dyDescent="0.3">
      <c r="A9" s="2">
        <v>3</v>
      </c>
      <c r="B9" s="18">
        <v>200312442</v>
      </c>
      <c r="C9" s="3" t="s">
        <v>67</v>
      </c>
      <c r="D9" s="6">
        <v>100</v>
      </c>
      <c r="E9" s="17">
        <v>10</v>
      </c>
      <c r="F9" s="17"/>
      <c r="G9" s="17">
        <v>0</v>
      </c>
      <c r="H9" s="32">
        <f t="shared" si="0"/>
        <v>110</v>
      </c>
      <c r="I9" s="33">
        <f t="shared" si="1"/>
        <v>5.5</v>
      </c>
      <c r="J9" s="33"/>
      <c r="K9" s="2">
        <v>64</v>
      </c>
      <c r="L9" s="10">
        <f t="shared" si="2"/>
        <v>9.6</v>
      </c>
      <c r="M9" s="2">
        <v>94.5</v>
      </c>
      <c r="N9" s="3">
        <f t="shared" si="3"/>
        <v>14.174999999999999</v>
      </c>
      <c r="O9" s="24">
        <f t="shared" si="4"/>
        <v>29.274999999999999</v>
      </c>
      <c r="P9" s="17"/>
      <c r="Q9" s="17">
        <f t="shared" si="5"/>
        <v>0</v>
      </c>
      <c r="R9" s="25">
        <f t="shared" si="6"/>
        <v>29.274999999999999</v>
      </c>
    </row>
    <row r="10" spans="1:23" ht="14.4" x14ac:dyDescent="0.3">
      <c r="A10" s="2">
        <v>4</v>
      </c>
      <c r="B10" s="18">
        <v>200516762</v>
      </c>
      <c r="C10" s="3" t="s">
        <v>68</v>
      </c>
      <c r="D10" s="6">
        <v>100</v>
      </c>
      <c r="E10" s="17">
        <v>0</v>
      </c>
      <c r="F10" s="17"/>
      <c r="G10" s="17">
        <v>0</v>
      </c>
      <c r="H10" s="32">
        <f t="shared" si="0"/>
        <v>100</v>
      </c>
      <c r="I10" s="33">
        <f t="shared" si="1"/>
        <v>5</v>
      </c>
      <c r="J10" s="33"/>
      <c r="K10" s="2">
        <v>0</v>
      </c>
      <c r="L10" s="10">
        <f t="shared" si="2"/>
        <v>0</v>
      </c>
      <c r="M10" s="2">
        <v>0</v>
      </c>
      <c r="N10" s="3">
        <f t="shared" si="3"/>
        <v>0</v>
      </c>
      <c r="O10" s="24">
        <f t="shared" si="4"/>
        <v>5</v>
      </c>
      <c r="P10" s="17"/>
      <c r="Q10" s="17">
        <f t="shared" si="5"/>
        <v>0</v>
      </c>
      <c r="R10" s="25">
        <f t="shared" si="6"/>
        <v>5</v>
      </c>
    </row>
    <row r="11" spans="1:23" ht="14.4" x14ac:dyDescent="0.3">
      <c r="A11" s="2">
        <v>5</v>
      </c>
      <c r="B11" s="18">
        <v>200618411</v>
      </c>
      <c r="C11" s="3" t="s">
        <v>69</v>
      </c>
      <c r="D11" s="3">
        <v>0</v>
      </c>
      <c r="E11" s="15">
        <v>90</v>
      </c>
      <c r="F11" s="17"/>
      <c r="G11" s="17">
        <v>0</v>
      </c>
      <c r="H11" s="32">
        <f t="shared" si="0"/>
        <v>90</v>
      </c>
      <c r="I11" s="33">
        <f t="shared" si="1"/>
        <v>4.5</v>
      </c>
      <c r="J11" s="33"/>
      <c r="K11" s="2">
        <v>46.29</v>
      </c>
      <c r="L11" s="10">
        <f t="shared" si="2"/>
        <v>6.9434999999999993</v>
      </c>
      <c r="M11" s="2">
        <v>60</v>
      </c>
      <c r="N11" s="3">
        <f t="shared" si="3"/>
        <v>9</v>
      </c>
      <c r="O11" s="24">
        <f t="shared" si="4"/>
        <v>20.4435</v>
      </c>
      <c r="P11" s="17"/>
      <c r="Q11" s="17">
        <f t="shared" si="5"/>
        <v>0</v>
      </c>
      <c r="R11" s="25">
        <f t="shared" si="6"/>
        <v>20.4435</v>
      </c>
      <c r="W11" t="s">
        <v>70</v>
      </c>
    </row>
    <row r="12" spans="1:23" ht="14.4" x14ac:dyDescent="0.3">
      <c r="A12" s="2">
        <v>6</v>
      </c>
      <c r="B12" s="18">
        <v>201214129</v>
      </c>
      <c r="C12" s="3" t="s">
        <v>71</v>
      </c>
      <c r="D12" s="6">
        <v>25</v>
      </c>
      <c r="E12" s="17">
        <v>0</v>
      </c>
      <c r="F12" s="17"/>
      <c r="G12" s="17">
        <v>0</v>
      </c>
      <c r="H12" s="32">
        <f t="shared" si="0"/>
        <v>25</v>
      </c>
      <c r="I12" s="33">
        <f t="shared" si="1"/>
        <v>1.25</v>
      </c>
      <c r="J12" s="33"/>
      <c r="K12" s="2">
        <v>59.53</v>
      </c>
      <c r="L12" s="10">
        <f t="shared" si="2"/>
        <v>8.9294999999999991</v>
      </c>
      <c r="M12" s="2">
        <v>0</v>
      </c>
      <c r="N12" s="3">
        <f t="shared" si="3"/>
        <v>0</v>
      </c>
      <c r="O12" s="24">
        <f t="shared" si="4"/>
        <v>10.179499999999999</v>
      </c>
      <c r="P12" s="17"/>
      <c r="Q12" s="17">
        <f t="shared" si="5"/>
        <v>0</v>
      </c>
      <c r="R12" s="25">
        <f t="shared" si="6"/>
        <v>10.179499999999999</v>
      </c>
    </row>
    <row r="13" spans="1:23" ht="14.4" x14ac:dyDescent="0.3">
      <c r="A13" s="2">
        <v>7</v>
      </c>
      <c r="B13" s="18">
        <v>201401110</v>
      </c>
      <c r="C13" s="3" t="s">
        <v>72</v>
      </c>
      <c r="D13" s="6">
        <v>25</v>
      </c>
      <c r="E13" s="17">
        <v>50</v>
      </c>
      <c r="F13" s="17">
        <v>0</v>
      </c>
      <c r="G13" s="17">
        <v>90</v>
      </c>
      <c r="H13" s="32">
        <f t="shared" si="0"/>
        <v>165</v>
      </c>
      <c r="I13" s="33">
        <f t="shared" si="1"/>
        <v>8.25</v>
      </c>
      <c r="J13" s="33"/>
      <c r="K13" s="2">
        <v>65.53</v>
      </c>
      <c r="L13" s="10">
        <f t="shared" si="2"/>
        <v>9.8294999999999995</v>
      </c>
      <c r="M13" s="2">
        <v>67</v>
      </c>
      <c r="N13" s="3">
        <f t="shared" si="3"/>
        <v>10.049999999999999</v>
      </c>
      <c r="O13" s="24">
        <f t="shared" si="4"/>
        <v>28.1295</v>
      </c>
      <c r="P13" s="17"/>
      <c r="Q13" s="17">
        <f t="shared" si="5"/>
        <v>0</v>
      </c>
      <c r="R13" s="25">
        <f t="shared" si="6"/>
        <v>28.1295</v>
      </c>
    </row>
    <row r="14" spans="1:23" ht="14.4" x14ac:dyDescent="0.3">
      <c r="A14" s="2">
        <v>8</v>
      </c>
      <c r="B14" s="18">
        <v>201401305</v>
      </c>
      <c r="C14" s="3" t="s">
        <v>73</v>
      </c>
      <c r="D14" s="6">
        <v>25</v>
      </c>
      <c r="E14" s="17">
        <v>100</v>
      </c>
      <c r="F14" s="17"/>
      <c r="G14" s="17">
        <v>100</v>
      </c>
      <c r="H14" s="32">
        <f t="shared" si="0"/>
        <v>225</v>
      </c>
      <c r="I14" s="33">
        <f t="shared" si="1"/>
        <v>11.25</v>
      </c>
      <c r="J14" s="33"/>
      <c r="K14" s="2">
        <v>68</v>
      </c>
      <c r="L14" s="10">
        <f t="shared" si="2"/>
        <v>10.199999999999999</v>
      </c>
      <c r="M14" s="2">
        <v>67</v>
      </c>
      <c r="N14" s="3">
        <f t="shared" si="3"/>
        <v>10.049999999999999</v>
      </c>
      <c r="O14" s="24">
        <f t="shared" si="4"/>
        <v>31.5</v>
      </c>
      <c r="P14" s="17"/>
      <c r="Q14" s="17">
        <f t="shared" si="5"/>
        <v>0</v>
      </c>
      <c r="R14" s="25">
        <f t="shared" si="6"/>
        <v>31.5</v>
      </c>
    </row>
    <row r="15" spans="1:23" ht="14.4" x14ac:dyDescent="0.3">
      <c r="A15" s="2">
        <v>9</v>
      </c>
      <c r="B15" s="18">
        <v>201410142</v>
      </c>
      <c r="C15" s="3" t="s">
        <v>74</v>
      </c>
      <c r="D15" s="6">
        <v>100</v>
      </c>
      <c r="E15" s="17">
        <v>100</v>
      </c>
      <c r="F15" s="17"/>
      <c r="G15" s="17">
        <v>90</v>
      </c>
      <c r="H15" s="32">
        <f t="shared" si="0"/>
        <v>290</v>
      </c>
      <c r="I15" s="33">
        <f t="shared" si="1"/>
        <v>14.5</v>
      </c>
      <c r="J15" s="33"/>
      <c r="K15" s="2">
        <v>70</v>
      </c>
      <c r="L15" s="10">
        <f t="shared" si="2"/>
        <v>10.5</v>
      </c>
      <c r="M15" s="2">
        <v>78</v>
      </c>
      <c r="N15" s="3">
        <f t="shared" si="3"/>
        <v>11.7</v>
      </c>
      <c r="O15" s="24">
        <f t="shared" si="4"/>
        <v>36.700000000000003</v>
      </c>
      <c r="P15" s="17"/>
      <c r="Q15" s="17">
        <f t="shared" si="5"/>
        <v>0</v>
      </c>
      <c r="R15" s="25">
        <f t="shared" si="6"/>
        <v>36.700000000000003</v>
      </c>
    </row>
    <row r="16" spans="1:23" ht="14.4" x14ac:dyDescent="0.3">
      <c r="A16" s="2">
        <v>10</v>
      </c>
      <c r="B16" s="18">
        <v>201504391</v>
      </c>
      <c r="C16" s="3" t="s">
        <v>75</v>
      </c>
      <c r="D16" s="6">
        <v>25</v>
      </c>
      <c r="E16" s="17">
        <v>100</v>
      </c>
      <c r="F16" s="17">
        <v>100</v>
      </c>
      <c r="G16" s="17">
        <v>100</v>
      </c>
      <c r="H16" s="32">
        <f t="shared" si="0"/>
        <v>325</v>
      </c>
      <c r="I16" s="33">
        <f t="shared" si="1"/>
        <v>16.25</v>
      </c>
      <c r="J16" s="33"/>
      <c r="K16" s="2">
        <v>57.72</v>
      </c>
      <c r="L16" s="10">
        <f t="shared" si="2"/>
        <v>8.6579999999999995</v>
      </c>
      <c r="M16" s="2">
        <v>75</v>
      </c>
      <c r="N16" s="3">
        <f t="shared" si="3"/>
        <v>11.25</v>
      </c>
      <c r="O16" s="24">
        <f t="shared" si="4"/>
        <v>36.158000000000001</v>
      </c>
      <c r="P16" s="17"/>
      <c r="Q16" s="17">
        <f t="shared" si="5"/>
        <v>0</v>
      </c>
      <c r="R16" s="25">
        <f t="shared" si="6"/>
        <v>36.158000000000001</v>
      </c>
    </row>
    <row r="17" spans="1:25" ht="14.4" x14ac:dyDescent="0.3">
      <c r="A17" s="2">
        <v>11</v>
      </c>
      <c r="B17" s="18">
        <v>201603503</v>
      </c>
      <c r="C17" s="3" t="s">
        <v>76</v>
      </c>
      <c r="D17" s="6">
        <v>100</v>
      </c>
      <c r="E17" s="17">
        <v>90</v>
      </c>
      <c r="F17" s="17">
        <v>100</v>
      </c>
      <c r="G17" s="17">
        <v>90</v>
      </c>
      <c r="H17" s="32">
        <f t="shared" si="0"/>
        <v>380</v>
      </c>
      <c r="I17" s="33">
        <f t="shared" si="1"/>
        <v>19</v>
      </c>
      <c r="J17" s="33"/>
      <c r="K17" s="2">
        <v>57.53</v>
      </c>
      <c r="L17" s="10">
        <f t="shared" si="2"/>
        <v>8.6295000000000002</v>
      </c>
      <c r="M17" s="2">
        <v>63</v>
      </c>
      <c r="N17" s="3">
        <f t="shared" si="3"/>
        <v>9.4499999999999993</v>
      </c>
      <c r="O17" s="24">
        <f t="shared" si="4"/>
        <v>37.079499999999996</v>
      </c>
      <c r="P17" s="17"/>
      <c r="Q17" s="17">
        <f t="shared" si="5"/>
        <v>0</v>
      </c>
      <c r="R17" s="25">
        <f t="shared" si="6"/>
        <v>37.079499999999996</v>
      </c>
    </row>
    <row r="18" spans="1:25" ht="14.4" x14ac:dyDescent="0.3">
      <c r="A18" s="2">
        <v>12</v>
      </c>
      <c r="B18" s="18">
        <v>201603689</v>
      </c>
      <c r="C18" s="3" t="s">
        <v>77</v>
      </c>
      <c r="D18" s="6">
        <v>100</v>
      </c>
      <c r="E18" s="17">
        <v>100</v>
      </c>
      <c r="F18" s="17">
        <v>100</v>
      </c>
      <c r="G18" s="17">
        <v>100</v>
      </c>
      <c r="H18" s="32">
        <f t="shared" si="0"/>
        <v>400</v>
      </c>
      <c r="I18" s="33">
        <f t="shared" si="1"/>
        <v>20</v>
      </c>
      <c r="J18" s="33"/>
      <c r="K18" s="2">
        <v>54.1</v>
      </c>
      <c r="L18" s="10">
        <f t="shared" si="2"/>
        <v>8.1150000000000002</v>
      </c>
      <c r="M18" s="2">
        <v>60</v>
      </c>
      <c r="N18" s="3">
        <f t="shared" si="3"/>
        <v>9</v>
      </c>
      <c r="O18" s="24">
        <f t="shared" si="4"/>
        <v>37.115000000000002</v>
      </c>
      <c r="P18" s="17"/>
      <c r="Q18" s="17">
        <f t="shared" si="5"/>
        <v>0</v>
      </c>
      <c r="R18" s="25">
        <f t="shared" si="6"/>
        <v>37.115000000000002</v>
      </c>
      <c r="Y18" t="s">
        <v>78</v>
      </c>
    </row>
    <row r="19" spans="1:25" ht="14.4" x14ac:dyDescent="0.3">
      <c r="A19" s="2">
        <v>13</v>
      </c>
      <c r="B19" s="18">
        <v>201603835</v>
      </c>
      <c r="C19" s="3" t="s">
        <v>79</v>
      </c>
      <c r="D19" s="3">
        <v>0</v>
      </c>
      <c r="E19" s="15">
        <v>0</v>
      </c>
      <c r="F19" s="17"/>
      <c r="G19" s="17">
        <v>0</v>
      </c>
      <c r="H19" s="32">
        <f t="shared" si="0"/>
        <v>0</v>
      </c>
      <c r="I19" s="33">
        <f t="shared" si="1"/>
        <v>0</v>
      </c>
      <c r="J19" s="33"/>
      <c r="K19" s="2">
        <v>32</v>
      </c>
      <c r="L19" s="10">
        <f t="shared" si="2"/>
        <v>4.8</v>
      </c>
      <c r="M19" s="2">
        <v>84.5</v>
      </c>
      <c r="N19" s="3">
        <f t="shared" si="3"/>
        <v>12.674999999999999</v>
      </c>
      <c r="O19" s="24">
        <f t="shared" si="4"/>
        <v>17.474999999999998</v>
      </c>
      <c r="P19" s="17"/>
      <c r="Q19" s="17">
        <f t="shared" si="5"/>
        <v>0</v>
      </c>
      <c r="R19" s="25">
        <f t="shared" si="6"/>
        <v>17.474999999999998</v>
      </c>
    </row>
    <row r="20" spans="1:25" ht="14.4" x14ac:dyDescent="0.3">
      <c r="A20" s="2">
        <v>14</v>
      </c>
      <c r="B20" s="18">
        <v>201611132</v>
      </c>
      <c r="C20" s="3" t="s">
        <v>80</v>
      </c>
      <c r="D20" s="3">
        <v>0</v>
      </c>
      <c r="E20" s="15">
        <v>100</v>
      </c>
      <c r="F20" s="17">
        <v>100</v>
      </c>
      <c r="G20" s="17">
        <v>90</v>
      </c>
      <c r="H20" s="32">
        <f t="shared" si="0"/>
        <v>290</v>
      </c>
      <c r="I20" s="33">
        <f t="shared" si="1"/>
        <v>14.5</v>
      </c>
      <c r="J20" s="33"/>
      <c r="K20" s="2">
        <v>60</v>
      </c>
      <c r="L20" s="10">
        <f t="shared" si="2"/>
        <v>9</v>
      </c>
      <c r="M20" s="2">
        <v>94.5</v>
      </c>
      <c r="N20" s="3">
        <f t="shared" si="3"/>
        <v>14.174999999999999</v>
      </c>
      <c r="O20" s="24">
        <f t="shared" si="4"/>
        <v>37.674999999999997</v>
      </c>
      <c r="P20" s="17"/>
      <c r="Q20" s="17">
        <f t="shared" si="5"/>
        <v>0</v>
      </c>
      <c r="R20" s="25">
        <f t="shared" si="6"/>
        <v>37.674999999999997</v>
      </c>
    </row>
    <row r="21" spans="1:25" ht="14.4" x14ac:dyDescent="0.3">
      <c r="A21" s="2">
        <v>15</v>
      </c>
      <c r="B21" s="18">
        <v>201611258</v>
      </c>
      <c r="C21" s="3" t="s">
        <v>81</v>
      </c>
      <c r="D21" s="6">
        <v>100</v>
      </c>
      <c r="E21" s="17">
        <v>100</v>
      </c>
      <c r="F21" s="17">
        <v>100</v>
      </c>
      <c r="G21" s="17">
        <v>100</v>
      </c>
      <c r="H21" s="32">
        <f t="shared" si="0"/>
        <v>400</v>
      </c>
      <c r="I21" s="33">
        <f t="shared" si="1"/>
        <v>20</v>
      </c>
      <c r="J21" s="33"/>
      <c r="K21" s="2">
        <v>58</v>
      </c>
      <c r="L21" s="10">
        <f t="shared" si="2"/>
        <v>8.6999999999999993</v>
      </c>
      <c r="M21" s="2">
        <v>84.5</v>
      </c>
      <c r="N21" s="3">
        <f t="shared" si="3"/>
        <v>12.674999999999999</v>
      </c>
      <c r="O21" s="24">
        <f t="shared" si="4"/>
        <v>41.375</v>
      </c>
      <c r="P21" s="17"/>
      <c r="Q21" s="17">
        <f t="shared" si="5"/>
        <v>0</v>
      </c>
      <c r="R21" s="25">
        <f t="shared" si="6"/>
        <v>41.375</v>
      </c>
    </row>
    <row r="22" spans="1:25" ht="14.4" x14ac:dyDescent="0.3">
      <c r="A22" s="2">
        <v>16</v>
      </c>
      <c r="B22" s="18">
        <v>2013153111</v>
      </c>
      <c r="C22" s="3" t="s">
        <v>82</v>
      </c>
      <c r="D22" s="3">
        <v>10</v>
      </c>
      <c r="E22" s="15">
        <v>25</v>
      </c>
      <c r="F22" s="17">
        <v>25</v>
      </c>
      <c r="G22" s="17">
        <v>50</v>
      </c>
      <c r="H22" s="32">
        <f t="shared" si="0"/>
        <v>110</v>
      </c>
      <c r="I22" s="33">
        <f t="shared" si="1"/>
        <v>5.5</v>
      </c>
      <c r="J22" s="33"/>
      <c r="K22" s="2">
        <v>65.53</v>
      </c>
      <c r="L22" s="10">
        <f t="shared" si="2"/>
        <v>9.8294999999999995</v>
      </c>
      <c r="M22" s="2">
        <v>84.5</v>
      </c>
      <c r="N22" s="3">
        <f t="shared" si="3"/>
        <v>12.674999999999999</v>
      </c>
      <c r="O22" s="24">
        <f t="shared" si="4"/>
        <v>28.0045</v>
      </c>
      <c r="P22" s="17"/>
      <c r="Q22" s="17">
        <f t="shared" si="5"/>
        <v>0</v>
      </c>
      <c r="R22" s="25">
        <f t="shared" si="6"/>
        <v>28.0045</v>
      </c>
    </row>
    <row r="23" spans="1:25" ht="14.4" x14ac:dyDescent="0.3">
      <c r="A23" s="2">
        <v>17</v>
      </c>
      <c r="B23" s="19">
        <v>201515436</v>
      </c>
      <c r="C23" s="6" t="s">
        <v>83</v>
      </c>
      <c r="D23" s="3">
        <v>50</v>
      </c>
      <c r="E23" s="15">
        <v>100</v>
      </c>
      <c r="F23" s="17">
        <v>85</v>
      </c>
      <c r="G23" s="17">
        <v>100</v>
      </c>
      <c r="H23" s="32">
        <f t="shared" si="0"/>
        <v>335</v>
      </c>
      <c r="I23" s="33">
        <f t="shared" si="1"/>
        <v>16.75</v>
      </c>
      <c r="J23" s="33"/>
      <c r="K23" s="2">
        <v>64</v>
      </c>
      <c r="L23" s="10">
        <f t="shared" si="2"/>
        <v>9.6</v>
      </c>
      <c r="M23" s="2">
        <v>78</v>
      </c>
      <c r="N23" s="3">
        <f t="shared" si="3"/>
        <v>11.7</v>
      </c>
      <c r="O23" s="24">
        <f t="shared" si="4"/>
        <v>38.049999999999997</v>
      </c>
      <c r="P23" s="17"/>
      <c r="Q23" s="17">
        <f t="shared" si="5"/>
        <v>0</v>
      </c>
      <c r="R23" s="25">
        <f t="shared" si="6"/>
        <v>38.049999999999997</v>
      </c>
    </row>
    <row r="24" spans="1:25" ht="14.4" x14ac:dyDescent="0.3">
      <c r="A24" s="2">
        <v>18</v>
      </c>
      <c r="B24" s="19">
        <v>200120393</v>
      </c>
      <c r="C24" s="6" t="s">
        <v>84</v>
      </c>
      <c r="D24" s="6">
        <v>25</v>
      </c>
      <c r="E24" s="17">
        <v>25</v>
      </c>
      <c r="F24" s="17">
        <v>25</v>
      </c>
      <c r="G24" s="17">
        <v>70</v>
      </c>
      <c r="H24" s="32">
        <f t="shared" si="0"/>
        <v>145</v>
      </c>
      <c r="I24" s="33">
        <f t="shared" si="1"/>
        <v>7.25</v>
      </c>
      <c r="J24" s="33"/>
      <c r="K24" s="2">
        <v>81</v>
      </c>
      <c r="L24" s="10">
        <f t="shared" si="2"/>
        <v>12.15</v>
      </c>
      <c r="M24" s="2">
        <v>68</v>
      </c>
      <c r="N24" s="3">
        <f t="shared" si="3"/>
        <v>10.199999999999999</v>
      </c>
      <c r="O24" s="24">
        <f t="shared" si="4"/>
        <v>29.599999999999998</v>
      </c>
      <c r="P24" s="17"/>
      <c r="Q24" s="17">
        <f t="shared" si="5"/>
        <v>0</v>
      </c>
      <c r="R24" s="25">
        <f t="shared" si="6"/>
        <v>29.599999999999998</v>
      </c>
    </row>
    <row r="25" spans="1:25" ht="14.4" x14ac:dyDescent="0.3">
      <c r="A25" s="2">
        <v>19</v>
      </c>
      <c r="B25" s="19">
        <v>201515330</v>
      </c>
      <c r="C25" s="6" t="s">
        <v>85</v>
      </c>
      <c r="D25" s="6">
        <v>25</v>
      </c>
      <c r="E25" s="17">
        <v>100</v>
      </c>
      <c r="F25" s="17">
        <v>100</v>
      </c>
      <c r="G25" s="17">
        <v>100</v>
      </c>
      <c r="H25" s="32">
        <f t="shared" si="0"/>
        <v>325</v>
      </c>
      <c r="I25" s="33">
        <f t="shared" si="1"/>
        <v>16.25</v>
      </c>
      <c r="J25" s="33"/>
      <c r="K25" s="2">
        <v>36</v>
      </c>
      <c r="L25" s="10">
        <f t="shared" si="2"/>
        <v>5.3999999999999995</v>
      </c>
      <c r="M25" s="2">
        <v>75</v>
      </c>
      <c r="N25" s="3">
        <f t="shared" si="3"/>
        <v>11.25</v>
      </c>
      <c r="O25" s="24">
        <f t="shared" si="4"/>
        <v>32.9</v>
      </c>
      <c r="P25" s="17"/>
      <c r="Q25" s="17">
        <f t="shared" si="5"/>
        <v>0</v>
      </c>
      <c r="R25" s="25">
        <f t="shared" si="6"/>
        <v>32.9</v>
      </c>
    </row>
    <row r="26" spans="1:25" ht="14.4" x14ac:dyDescent="0.3">
      <c r="A26" s="2">
        <v>20</v>
      </c>
      <c r="B26" s="20">
        <v>201603487</v>
      </c>
      <c r="C26" s="14" t="s">
        <v>86</v>
      </c>
      <c r="D26" s="14">
        <v>100</v>
      </c>
      <c r="E26" s="17">
        <v>90</v>
      </c>
      <c r="F26" s="17">
        <v>85</v>
      </c>
      <c r="G26" s="17">
        <v>90</v>
      </c>
      <c r="H26" s="32">
        <f t="shared" si="0"/>
        <v>365</v>
      </c>
      <c r="I26" s="33">
        <f t="shared" si="1"/>
        <v>18.25</v>
      </c>
      <c r="J26" s="62"/>
      <c r="K26" s="13">
        <v>51.91</v>
      </c>
      <c r="L26" s="10">
        <f t="shared" si="2"/>
        <v>7.7864999999999993</v>
      </c>
      <c r="M26" s="13">
        <v>78</v>
      </c>
      <c r="N26" s="3">
        <f t="shared" si="3"/>
        <v>11.7</v>
      </c>
      <c r="O26" s="24">
        <f t="shared" si="4"/>
        <v>37.736499999999999</v>
      </c>
      <c r="P26" s="17"/>
      <c r="Q26" s="17">
        <f t="shared" si="5"/>
        <v>0</v>
      </c>
      <c r="R26" s="25">
        <f t="shared" si="6"/>
        <v>37.736499999999999</v>
      </c>
    </row>
    <row r="27" spans="1:25" ht="14.4" x14ac:dyDescent="0.3">
      <c r="A27" s="2">
        <v>21</v>
      </c>
      <c r="B27" s="66">
        <v>201617776</v>
      </c>
      <c r="C27" s="22" t="s">
        <v>87</v>
      </c>
      <c r="D27" s="67">
        <v>0</v>
      </c>
      <c r="E27" s="21">
        <v>100</v>
      </c>
      <c r="F27" s="21">
        <v>85</v>
      </c>
      <c r="G27" s="17">
        <v>0</v>
      </c>
      <c r="H27" s="32">
        <f t="shared" si="0"/>
        <v>185</v>
      </c>
      <c r="I27" s="33">
        <f t="shared" si="1"/>
        <v>9.25</v>
      </c>
      <c r="J27" s="63"/>
      <c r="K27" s="21">
        <v>63.34</v>
      </c>
      <c r="L27" s="23">
        <f t="shared" si="2"/>
        <v>9.5009999999999994</v>
      </c>
      <c r="M27" s="21">
        <v>63</v>
      </c>
      <c r="N27" s="64">
        <f t="shared" si="3"/>
        <v>9.4499999999999993</v>
      </c>
      <c r="O27" s="68">
        <f t="shared" si="4"/>
        <v>28.200999999999997</v>
      </c>
      <c r="P27" s="21"/>
      <c r="Q27" s="21">
        <f t="shared" si="5"/>
        <v>0</v>
      </c>
      <c r="R27" s="69">
        <f t="shared" si="6"/>
        <v>28.200999999999997</v>
      </c>
    </row>
    <row r="28" spans="1:25" ht="14.4" x14ac:dyDescent="0.3">
      <c r="A28" s="2">
        <v>22</v>
      </c>
      <c r="B28" s="17"/>
      <c r="C28" s="16" t="s">
        <v>88</v>
      </c>
      <c r="D28" s="17">
        <v>50</v>
      </c>
      <c r="E28" s="17">
        <v>100</v>
      </c>
      <c r="F28" s="17">
        <v>100</v>
      </c>
      <c r="G28" s="17">
        <v>100</v>
      </c>
      <c r="H28" s="32">
        <f t="shared" si="0"/>
        <v>350</v>
      </c>
      <c r="I28" s="33">
        <f t="shared" si="1"/>
        <v>17.5</v>
      </c>
      <c r="J28" s="70"/>
      <c r="K28" s="17">
        <v>65.150000000000006</v>
      </c>
      <c r="L28" s="71">
        <f t="shared" si="2"/>
        <v>9.7725000000000009</v>
      </c>
      <c r="M28" s="17">
        <v>68</v>
      </c>
      <c r="N28" s="15">
        <f t="shared" si="3"/>
        <v>10.199999999999999</v>
      </c>
      <c r="O28" s="24">
        <f t="shared" si="4"/>
        <v>37.472499999999997</v>
      </c>
      <c r="P28" s="17"/>
      <c r="Q28" s="17">
        <f t="shared" si="5"/>
        <v>0</v>
      </c>
      <c r="R28" s="25">
        <f t="shared" si="6"/>
        <v>37.472499999999997</v>
      </c>
    </row>
    <row r="29" spans="1:25" ht="14.4" x14ac:dyDescent="0.3">
      <c r="A29" s="2">
        <v>23</v>
      </c>
      <c r="B29" s="17">
        <v>91117822</v>
      </c>
      <c r="C29" s="16" t="s">
        <v>89</v>
      </c>
      <c r="D29" s="17">
        <v>0</v>
      </c>
      <c r="E29" s="17">
        <v>100</v>
      </c>
      <c r="F29" s="17">
        <v>100</v>
      </c>
      <c r="G29" s="17">
        <v>100</v>
      </c>
      <c r="H29" s="32">
        <f t="shared" si="0"/>
        <v>300</v>
      </c>
      <c r="I29" s="33">
        <f t="shared" si="1"/>
        <v>15</v>
      </c>
      <c r="J29" s="70"/>
      <c r="K29" s="17">
        <v>62.15</v>
      </c>
      <c r="L29" s="71">
        <f t="shared" si="2"/>
        <v>9.3224999999999998</v>
      </c>
      <c r="M29" s="17">
        <v>86</v>
      </c>
      <c r="N29" s="15">
        <f t="shared" si="3"/>
        <v>12.9</v>
      </c>
      <c r="O29" s="24">
        <f t="shared" si="4"/>
        <v>37.222499999999997</v>
      </c>
      <c r="P29" s="17"/>
      <c r="Q29" s="17">
        <f t="shared" si="5"/>
        <v>0</v>
      </c>
      <c r="R29" s="25">
        <f t="shared" si="6"/>
        <v>37.222499999999997</v>
      </c>
    </row>
    <row r="30" spans="1:25" ht="14.4" x14ac:dyDescent="0.3">
      <c r="A30" s="2">
        <v>24</v>
      </c>
      <c r="B30" s="17">
        <v>201603737</v>
      </c>
      <c r="C30" s="16" t="s">
        <v>90</v>
      </c>
      <c r="D30" s="17">
        <v>0</v>
      </c>
      <c r="E30" s="17">
        <v>100</v>
      </c>
      <c r="F30" s="17">
        <v>100</v>
      </c>
      <c r="G30" s="17">
        <v>100</v>
      </c>
      <c r="H30" s="32">
        <f t="shared" si="0"/>
        <v>300</v>
      </c>
      <c r="I30" s="33">
        <f t="shared" si="1"/>
        <v>15</v>
      </c>
      <c r="J30" s="70"/>
      <c r="K30" s="17">
        <v>60</v>
      </c>
      <c r="L30" s="71">
        <f t="shared" si="2"/>
        <v>9</v>
      </c>
      <c r="M30" s="17">
        <v>86</v>
      </c>
      <c r="N30" s="15">
        <f t="shared" si="3"/>
        <v>12.9</v>
      </c>
      <c r="O30" s="24">
        <f t="shared" si="4"/>
        <v>36.9</v>
      </c>
      <c r="P30" s="17"/>
      <c r="Q30" s="17">
        <f t="shared" si="5"/>
        <v>0</v>
      </c>
      <c r="R30" s="25">
        <f t="shared" si="6"/>
        <v>36.9</v>
      </c>
    </row>
    <row r="31" spans="1:25" ht="14.4" x14ac:dyDescent="0.3">
      <c r="A31" s="13">
        <v>25</v>
      </c>
      <c r="B31" s="17">
        <v>201617157</v>
      </c>
      <c r="C31" s="16" t="s">
        <v>91</v>
      </c>
      <c r="D31" s="17">
        <v>0</v>
      </c>
      <c r="E31" s="17">
        <v>75</v>
      </c>
      <c r="F31" s="17">
        <v>85</v>
      </c>
      <c r="G31" s="17">
        <v>100</v>
      </c>
      <c r="H31" s="32">
        <f t="shared" si="0"/>
        <v>260</v>
      </c>
      <c r="I31" s="33">
        <f t="shared" si="1"/>
        <v>13</v>
      </c>
      <c r="J31" s="70"/>
      <c r="K31" s="17">
        <v>66</v>
      </c>
      <c r="L31" s="71">
        <f t="shared" si="2"/>
        <v>9.9</v>
      </c>
      <c r="M31" s="17">
        <v>86</v>
      </c>
      <c r="N31" s="15">
        <f t="shared" si="3"/>
        <v>12.9</v>
      </c>
      <c r="O31" s="24">
        <f t="shared" si="4"/>
        <v>35.799999999999997</v>
      </c>
      <c r="P31" s="17"/>
      <c r="Q31" s="17">
        <f t="shared" si="5"/>
        <v>0</v>
      </c>
      <c r="R31" s="25">
        <f t="shared" si="6"/>
        <v>35.799999999999997</v>
      </c>
    </row>
    <row r="32" spans="1:25" ht="14.4" x14ac:dyDescent="0.3">
      <c r="A32" s="2">
        <v>26</v>
      </c>
      <c r="B32" s="17">
        <v>201603834</v>
      </c>
      <c r="C32" s="16" t="s">
        <v>92</v>
      </c>
      <c r="D32" s="17">
        <v>50</v>
      </c>
      <c r="E32" s="17">
        <v>100</v>
      </c>
      <c r="F32" s="17">
        <v>70</v>
      </c>
      <c r="G32" s="17">
        <v>0</v>
      </c>
      <c r="H32" s="32">
        <f t="shared" si="0"/>
        <v>220</v>
      </c>
      <c r="I32" s="33">
        <f t="shared" si="1"/>
        <v>11</v>
      </c>
      <c r="J32" s="70"/>
      <c r="K32" s="17">
        <v>78</v>
      </c>
      <c r="L32" s="71">
        <f t="shared" si="2"/>
        <v>11.7</v>
      </c>
      <c r="M32" s="17">
        <v>84.5</v>
      </c>
      <c r="N32" s="15">
        <f t="shared" si="3"/>
        <v>12.674999999999999</v>
      </c>
      <c r="O32" s="24">
        <f t="shared" si="4"/>
        <v>35.375</v>
      </c>
      <c r="P32" s="17"/>
      <c r="Q32" s="17">
        <f t="shared" si="5"/>
        <v>0</v>
      </c>
      <c r="R32" s="25">
        <f t="shared" si="6"/>
        <v>35.375</v>
      </c>
    </row>
    <row r="33" spans="1:18" ht="14.4" x14ac:dyDescent="0.3">
      <c r="A33" s="64">
        <v>27</v>
      </c>
      <c r="B33" s="17">
        <v>200714895</v>
      </c>
      <c r="C33" s="16" t="s">
        <v>93</v>
      </c>
      <c r="D33" s="17">
        <v>0</v>
      </c>
      <c r="E33" s="17">
        <v>100</v>
      </c>
      <c r="F33" s="17">
        <v>25</v>
      </c>
      <c r="G33" s="17">
        <v>50</v>
      </c>
      <c r="H33" s="32">
        <f t="shared" si="0"/>
        <v>175</v>
      </c>
      <c r="I33" s="33">
        <f t="shared" si="1"/>
        <v>8.75</v>
      </c>
      <c r="J33" s="70"/>
      <c r="K33" s="17">
        <v>66</v>
      </c>
      <c r="L33" s="71">
        <f t="shared" si="2"/>
        <v>9.9</v>
      </c>
      <c r="M33" s="17">
        <v>63</v>
      </c>
      <c r="N33" s="15">
        <f t="shared" si="3"/>
        <v>9.4499999999999993</v>
      </c>
      <c r="O33" s="24">
        <f t="shared" si="4"/>
        <v>28.099999999999998</v>
      </c>
      <c r="P33" s="17"/>
      <c r="Q33" s="17">
        <f t="shared" si="5"/>
        <v>0</v>
      </c>
      <c r="R33" s="25">
        <f t="shared" si="6"/>
        <v>28.099999999999998</v>
      </c>
    </row>
    <row r="34" spans="1:18" ht="14.4" x14ac:dyDescent="0.3">
      <c r="A34" s="3">
        <v>28</v>
      </c>
      <c r="B34" s="17">
        <v>201401159</v>
      </c>
      <c r="C34" s="16" t="s">
        <v>94</v>
      </c>
      <c r="D34" s="17">
        <v>0</v>
      </c>
      <c r="E34" s="17">
        <v>90</v>
      </c>
      <c r="F34" s="17">
        <v>100</v>
      </c>
      <c r="G34" s="17">
        <v>50</v>
      </c>
      <c r="H34" s="32">
        <f t="shared" si="0"/>
        <v>240</v>
      </c>
      <c r="I34" s="33">
        <f t="shared" si="1"/>
        <v>12</v>
      </c>
      <c r="J34" s="70"/>
      <c r="K34" s="17">
        <v>96</v>
      </c>
      <c r="L34" s="71">
        <f t="shared" ref="L34" si="7">K34*0.15</f>
        <v>14.399999999999999</v>
      </c>
      <c r="M34" s="17">
        <v>67</v>
      </c>
      <c r="N34" s="15">
        <f t="shared" ref="N34" si="8">M34*0.15</f>
        <v>10.049999999999999</v>
      </c>
      <c r="O34" s="24">
        <f t="shared" ref="O34" si="9">I34+L34+N34</f>
        <v>36.449999999999996</v>
      </c>
      <c r="P34" s="17"/>
      <c r="Q34" s="17">
        <f t="shared" ref="Q34" si="10">P34*0.3</f>
        <v>0</v>
      </c>
      <c r="R34" s="25">
        <f t="shared" ref="R34" si="11">O34+Q34</f>
        <v>36.449999999999996</v>
      </c>
    </row>
    <row r="35" spans="1:18" ht="14.4" x14ac:dyDescent="0.3">
      <c r="A35" s="64">
        <v>29</v>
      </c>
      <c r="B35" s="17"/>
      <c r="C35" s="26" t="s">
        <v>95</v>
      </c>
      <c r="D35" s="26">
        <v>100</v>
      </c>
      <c r="E35" s="26">
        <v>100</v>
      </c>
      <c r="F35" s="26">
        <v>100</v>
      </c>
      <c r="G35" s="26">
        <v>100</v>
      </c>
      <c r="H35" s="74">
        <f t="shared" si="0"/>
        <v>400</v>
      </c>
      <c r="I35" s="72">
        <f>(H35/4)*0.2</f>
        <v>20</v>
      </c>
      <c r="J35" s="72">
        <v>20</v>
      </c>
      <c r="K35" s="26">
        <v>100</v>
      </c>
      <c r="L35" s="27">
        <f t="shared" si="2"/>
        <v>15</v>
      </c>
      <c r="M35" s="26">
        <v>100</v>
      </c>
      <c r="N35" s="72">
        <f t="shared" si="3"/>
        <v>15</v>
      </c>
      <c r="O35" s="27">
        <f>I35+L35+N35+J35</f>
        <v>70</v>
      </c>
      <c r="P35" s="26">
        <v>100</v>
      </c>
      <c r="Q35" s="26">
        <f t="shared" si="5"/>
        <v>30</v>
      </c>
      <c r="R35" s="27">
        <f>O35+Q35</f>
        <v>100</v>
      </c>
    </row>
    <row r="36" spans="1:18" ht="14.4" x14ac:dyDescent="0.3">
      <c r="A36" s="3">
        <v>30</v>
      </c>
      <c r="C36" s="1"/>
    </row>
    <row r="37" spans="1:18" ht="14.4" x14ac:dyDescent="0.3">
      <c r="A37" s="64">
        <v>31</v>
      </c>
      <c r="C37" s="1"/>
    </row>
    <row r="38" spans="1:18" ht="14.4" x14ac:dyDescent="0.3">
      <c r="A38" s="3">
        <v>32</v>
      </c>
      <c r="C38" s="60"/>
    </row>
    <row r="39" spans="1:18" ht="14.4" x14ac:dyDescent="0.3">
      <c r="A39" s="64">
        <v>33</v>
      </c>
      <c r="C39" s="1"/>
    </row>
    <row r="40" spans="1:18" ht="14.4" x14ac:dyDescent="0.3">
      <c r="A40" s="61"/>
      <c r="C40" s="1"/>
    </row>
    <row r="41" spans="1:18" ht="14.4" x14ac:dyDescent="0.3">
      <c r="A41" s="65"/>
      <c r="C41" s="1"/>
    </row>
    <row r="42" spans="1:18" ht="14.4" x14ac:dyDescent="0.3">
      <c r="A42" s="1"/>
      <c r="C42" s="1"/>
    </row>
    <row r="43" spans="1:18" ht="14.4" x14ac:dyDescent="0.3">
      <c r="A43" s="1"/>
      <c r="C43" s="1"/>
    </row>
    <row r="44" spans="1:18" ht="14.4" x14ac:dyDescent="0.3">
      <c r="A44" s="1"/>
      <c r="C44" s="1"/>
    </row>
    <row r="45" spans="1:18" ht="14.4" x14ac:dyDescent="0.3">
      <c r="A45" s="1"/>
      <c r="C45" s="1"/>
    </row>
    <row r="46" spans="1:18" ht="14.4" x14ac:dyDescent="0.3">
      <c r="A46" s="1"/>
      <c r="C46" s="1"/>
    </row>
    <row r="47" spans="1:18" ht="14.4" x14ac:dyDescent="0.3">
      <c r="A47" s="1"/>
      <c r="C47" s="1"/>
    </row>
    <row r="48" spans="1:18" ht="14.4" x14ac:dyDescent="0.3">
      <c r="A48" s="1"/>
      <c r="C48" s="1"/>
    </row>
    <row r="49" spans="1:3" ht="14.4" x14ac:dyDescent="0.3">
      <c r="A49" s="1"/>
      <c r="C49" s="1"/>
    </row>
    <row r="50" spans="1:3" ht="14.4" x14ac:dyDescent="0.3">
      <c r="A50" s="1"/>
      <c r="C50" s="1"/>
    </row>
    <row r="51" spans="1:3" ht="14.4" x14ac:dyDescent="0.3">
      <c r="A51" s="1"/>
      <c r="C51" s="1"/>
    </row>
    <row r="52" spans="1:3" ht="14.4" x14ac:dyDescent="0.3">
      <c r="A52" s="1"/>
      <c r="C52" s="1"/>
    </row>
    <row r="53" spans="1:3" ht="14.4" x14ac:dyDescent="0.3">
      <c r="A53" s="1"/>
      <c r="C53" s="1"/>
    </row>
    <row r="54" spans="1:3" ht="14.4" x14ac:dyDescent="0.3">
      <c r="A54" s="1"/>
      <c r="C54" s="1"/>
    </row>
    <row r="55" spans="1:3" ht="14.4" x14ac:dyDescent="0.3">
      <c r="A55" s="1"/>
      <c r="C55" s="1"/>
    </row>
    <row r="56" spans="1:3" ht="14.4" x14ac:dyDescent="0.3">
      <c r="A56" s="1"/>
      <c r="C56" s="1"/>
    </row>
    <row r="57" spans="1:3" ht="14.4" x14ac:dyDescent="0.3">
      <c r="A57" s="1"/>
      <c r="C57" s="1"/>
    </row>
    <row r="58" spans="1:3" ht="14.4" x14ac:dyDescent="0.3">
      <c r="A58" s="1"/>
      <c r="C58" s="1"/>
    </row>
    <row r="59" spans="1:3" ht="14.4" x14ac:dyDescent="0.3">
      <c r="A59" s="1"/>
      <c r="C59" s="1"/>
    </row>
    <row r="60" spans="1:3" ht="14.4" x14ac:dyDescent="0.3">
      <c r="A60" s="1"/>
      <c r="C60" s="1"/>
    </row>
    <row r="61" spans="1:3" ht="14.4" x14ac:dyDescent="0.3">
      <c r="A61" s="1"/>
      <c r="C61" s="1"/>
    </row>
    <row r="62" spans="1:3" ht="14.4" x14ac:dyDescent="0.3">
      <c r="A62" s="1"/>
      <c r="C62" s="1"/>
    </row>
    <row r="63" spans="1:3" ht="14.4" x14ac:dyDescent="0.3">
      <c r="A63" s="1"/>
      <c r="C63" s="1"/>
    </row>
    <row r="64" spans="1:3" ht="14.4" x14ac:dyDescent="0.3">
      <c r="A64" s="1"/>
      <c r="C64" s="1"/>
    </row>
    <row r="65" spans="1:3" ht="14.4" x14ac:dyDescent="0.3">
      <c r="A65" s="1"/>
      <c r="C65" s="1"/>
    </row>
    <row r="66" spans="1:3" ht="14.4" x14ac:dyDescent="0.3">
      <c r="A66" s="1"/>
      <c r="C66" s="1"/>
    </row>
    <row r="67" spans="1:3" ht="14.4" x14ac:dyDescent="0.3">
      <c r="A67" s="1"/>
      <c r="C67" s="1"/>
    </row>
    <row r="68" spans="1:3" ht="14.4" x14ac:dyDescent="0.3">
      <c r="A68" s="1"/>
      <c r="C68" s="1"/>
    </row>
    <row r="69" spans="1:3" ht="14.4" x14ac:dyDescent="0.3">
      <c r="A69" s="1"/>
      <c r="C69" s="1"/>
    </row>
    <row r="70" spans="1:3" ht="14.4" x14ac:dyDescent="0.3">
      <c r="A70" s="1"/>
      <c r="C70" s="1"/>
    </row>
    <row r="71" spans="1:3" ht="14.4" x14ac:dyDescent="0.3">
      <c r="A71" s="1"/>
      <c r="C71" s="1"/>
    </row>
    <row r="72" spans="1:3" ht="14.4" x14ac:dyDescent="0.3">
      <c r="A72" s="1"/>
      <c r="C72" s="1"/>
    </row>
    <row r="73" spans="1:3" ht="14.4" x14ac:dyDescent="0.3">
      <c r="A73" s="1"/>
      <c r="C73" s="1"/>
    </row>
    <row r="74" spans="1:3" ht="14.4" x14ac:dyDescent="0.3">
      <c r="A74" s="1"/>
      <c r="C74" s="1"/>
    </row>
    <row r="75" spans="1:3" ht="14.4" x14ac:dyDescent="0.3">
      <c r="A75" s="1"/>
      <c r="C75" s="1"/>
    </row>
    <row r="76" spans="1:3" ht="14.4" x14ac:dyDescent="0.3">
      <c r="A76" s="1"/>
      <c r="C76" s="1"/>
    </row>
    <row r="77" spans="1:3" ht="14.4" x14ac:dyDescent="0.3">
      <c r="A77" s="1"/>
      <c r="C77" s="1"/>
    </row>
    <row r="78" spans="1:3" ht="14.4" x14ac:dyDescent="0.3">
      <c r="A78" s="1"/>
      <c r="C78" s="1"/>
    </row>
    <row r="79" spans="1:3" ht="14.4" x14ac:dyDescent="0.3">
      <c r="A79" s="1"/>
      <c r="C79" s="1"/>
    </row>
    <row r="80" spans="1:3" ht="14.4" x14ac:dyDescent="0.3">
      <c r="A80" s="1"/>
      <c r="C80" s="1"/>
    </row>
    <row r="81" spans="1:3" ht="14.4" x14ac:dyDescent="0.3">
      <c r="A81" s="1"/>
      <c r="C81" s="1"/>
    </row>
    <row r="82" spans="1:3" ht="14.4" x14ac:dyDescent="0.3">
      <c r="A82" s="1"/>
      <c r="C82" s="1"/>
    </row>
    <row r="83" spans="1:3" ht="14.4" x14ac:dyDescent="0.3">
      <c r="A83" s="1"/>
      <c r="C83" s="1"/>
    </row>
    <row r="84" spans="1:3" ht="14.4" x14ac:dyDescent="0.3">
      <c r="A84" s="1"/>
      <c r="C84" s="1"/>
    </row>
    <row r="85" spans="1:3" ht="14.4" x14ac:dyDescent="0.3">
      <c r="A85" s="1"/>
      <c r="C85" s="1"/>
    </row>
    <row r="86" spans="1:3" ht="14.4" x14ac:dyDescent="0.3">
      <c r="A86" s="1"/>
      <c r="C86" s="1"/>
    </row>
    <row r="87" spans="1:3" ht="14.4" x14ac:dyDescent="0.3">
      <c r="A87" s="1"/>
      <c r="C87" s="1"/>
    </row>
    <row r="88" spans="1:3" ht="14.4" x14ac:dyDescent="0.3">
      <c r="A88" s="1"/>
      <c r="C88" s="1"/>
    </row>
    <row r="89" spans="1:3" ht="14.4" x14ac:dyDescent="0.3">
      <c r="A89" s="1"/>
      <c r="C89" s="1"/>
    </row>
    <row r="90" spans="1:3" ht="14.4" x14ac:dyDescent="0.3">
      <c r="A90" s="1"/>
      <c r="C90" s="1"/>
    </row>
    <row r="91" spans="1:3" ht="14.4" x14ac:dyDescent="0.3">
      <c r="A91" s="1"/>
      <c r="C91" s="1"/>
    </row>
    <row r="92" spans="1:3" ht="14.4" x14ac:dyDescent="0.3">
      <c r="A92" s="1"/>
      <c r="C92" s="1"/>
    </row>
    <row r="93" spans="1:3" ht="14.4" x14ac:dyDescent="0.3">
      <c r="A93" s="1"/>
      <c r="C93" s="1"/>
    </row>
    <row r="94" spans="1:3" ht="14.4" x14ac:dyDescent="0.3">
      <c r="A94" s="1"/>
      <c r="C94" s="1"/>
    </row>
    <row r="95" spans="1:3" ht="14.4" x14ac:dyDescent="0.3">
      <c r="A95" s="1"/>
      <c r="C95" s="1"/>
    </row>
    <row r="96" spans="1:3" ht="14.4" x14ac:dyDescent="0.3">
      <c r="A96" s="1"/>
      <c r="C96" s="1"/>
    </row>
    <row r="97" spans="1:3" ht="14.4" x14ac:dyDescent="0.3">
      <c r="A97" s="1"/>
      <c r="C97" s="1"/>
    </row>
    <row r="98" spans="1:3" ht="14.4" x14ac:dyDescent="0.3">
      <c r="A98" s="1"/>
      <c r="C98" s="1"/>
    </row>
    <row r="99" spans="1:3" ht="14.4" x14ac:dyDescent="0.3">
      <c r="A99" s="1"/>
      <c r="C99" s="1"/>
    </row>
    <row r="100" spans="1:3" ht="14.4" x14ac:dyDescent="0.3">
      <c r="A100" s="1"/>
      <c r="C100" s="1"/>
    </row>
    <row r="101" spans="1:3" ht="14.4" x14ac:dyDescent="0.3">
      <c r="A101" s="1"/>
      <c r="C101" s="1"/>
    </row>
    <row r="102" spans="1:3" ht="14.4" x14ac:dyDescent="0.3">
      <c r="A102" s="1"/>
      <c r="C102" s="1"/>
    </row>
    <row r="103" spans="1:3" ht="14.4" x14ac:dyDescent="0.3">
      <c r="A103" s="1"/>
      <c r="C103" s="1"/>
    </row>
    <row r="104" spans="1:3" ht="14.4" x14ac:dyDescent="0.3">
      <c r="A104" s="1"/>
      <c r="C104" s="1"/>
    </row>
    <row r="105" spans="1:3" ht="14.4" x14ac:dyDescent="0.3">
      <c r="A105" s="1"/>
      <c r="C105" s="1"/>
    </row>
    <row r="106" spans="1:3" ht="14.4" x14ac:dyDescent="0.3">
      <c r="A106" s="1"/>
      <c r="C106" s="1"/>
    </row>
    <row r="107" spans="1:3" ht="14.4" x14ac:dyDescent="0.3">
      <c r="A107" s="1"/>
      <c r="C107" s="1"/>
    </row>
    <row r="108" spans="1:3" ht="14.4" x14ac:dyDescent="0.3">
      <c r="A108" s="1"/>
      <c r="C108" s="1"/>
    </row>
    <row r="109" spans="1:3" ht="14.4" x14ac:dyDescent="0.3">
      <c r="A109" s="1"/>
      <c r="C109" s="1"/>
    </row>
    <row r="110" spans="1:3" ht="14.4" x14ac:dyDescent="0.3">
      <c r="A110" s="1"/>
      <c r="C110" s="1"/>
    </row>
    <row r="111" spans="1:3" ht="14.4" x14ac:dyDescent="0.3">
      <c r="A111" s="1"/>
      <c r="C111" s="1"/>
    </row>
    <row r="112" spans="1:3" ht="14.4" x14ac:dyDescent="0.3">
      <c r="A112" s="1"/>
      <c r="C112" s="1"/>
    </row>
    <row r="113" spans="1:3" ht="14.4" x14ac:dyDescent="0.3">
      <c r="A113" s="1"/>
      <c r="C113" s="1"/>
    </row>
    <row r="114" spans="1:3" ht="14.4" x14ac:dyDescent="0.3">
      <c r="A114" s="1"/>
      <c r="C114" s="1"/>
    </row>
    <row r="115" spans="1:3" ht="14.4" x14ac:dyDescent="0.3">
      <c r="A115" s="1"/>
      <c r="C115" s="1"/>
    </row>
    <row r="116" spans="1:3" ht="14.4" x14ac:dyDescent="0.3">
      <c r="A116" s="1"/>
      <c r="C116" s="1"/>
    </row>
    <row r="117" spans="1:3" ht="14.4" x14ac:dyDescent="0.3">
      <c r="A117" s="1"/>
      <c r="C117" s="1"/>
    </row>
    <row r="118" spans="1:3" ht="14.4" x14ac:dyDescent="0.3">
      <c r="A118" s="1"/>
      <c r="C118" s="1"/>
    </row>
    <row r="119" spans="1:3" ht="14.4" x14ac:dyDescent="0.3">
      <c r="A119" s="1"/>
      <c r="C119" s="1"/>
    </row>
    <row r="120" spans="1:3" ht="14.4" x14ac:dyDescent="0.3">
      <c r="A120" s="1"/>
      <c r="C120" s="1"/>
    </row>
    <row r="121" spans="1:3" ht="14.4" x14ac:dyDescent="0.3">
      <c r="A121" s="1"/>
      <c r="C121" s="1"/>
    </row>
    <row r="122" spans="1:3" ht="14.4" x14ac:dyDescent="0.3">
      <c r="A122" s="1"/>
      <c r="C122" s="1"/>
    </row>
    <row r="123" spans="1:3" ht="14.4" x14ac:dyDescent="0.3">
      <c r="A123" s="1"/>
      <c r="C123" s="1"/>
    </row>
    <row r="124" spans="1:3" ht="14.4" x14ac:dyDescent="0.3">
      <c r="A124" s="1"/>
      <c r="C124" s="1"/>
    </row>
    <row r="125" spans="1:3" ht="14.4" x14ac:dyDescent="0.3">
      <c r="A125" s="1"/>
      <c r="C125" s="1"/>
    </row>
    <row r="126" spans="1:3" ht="14.4" x14ac:dyDescent="0.3">
      <c r="A126" s="1"/>
      <c r="C126" s="1"/>
    </row>
    <row r="127" spans="1:3" ht="14.4" x14ac:dyDescent="0.3">
      <c r="A127" s="1"/>
      <c r="C127" s="1"/>
    </row>
    <row r="128" spans="1:3" ht="14.4" x14ac:dyDescent="0.3">
      <c r="A128" s="1"/>
      <c r="C128" s="1"/>
    </row>
    <row r="129" spans="1:3" ht="14.4" x14ac:dyDescent="0.3">
      <c r="A129" s="1"/>
      <c r="C129" s="1"/>
    </row>
    <row r="130" spans="1:3" ht="14.4" x14ac:dyDescent="0.3">
      <c r="A130" s="1"/>
      <c r="C130" s="1"/>
    </row>
    <row r="131" spans="1:3" ht="14.4" x14ac:dyDescent="0.3">
      <c r="A131" s="1"/>
      <c r="C131" s="1"/>
    </row>
    <row r="132" spans="1:3" ht="14.4" x14ac:dyDescent="0.3">
      <c r="A132" s="1"/>
      <c r="C132" s="1"/>
    </row>
    <row r="133" spans="1:3" ht="14.4" x14ac:dyDescent="0.3">
      <c r="A133" s="1"/>
      <c r="C133" s="1"/>
    </row>
    <row r="134" spans="1:3" ht="14.4" x14ac:dyDescent="0.3">
      <c r="A134" s="1"/>
      <c r="C134" s="1"/>
    </row>
    <row r="135" spans="1:3" ht="14.4" x14ac:dyDescent="0.3">
      <c r="A135" s="1"/>
      <c r="C135" s="1"/>
    </row>
    <row r="136" spans="1:3" ht="14.4" x14ac:dyDescent="0.3">
      <c r="A136" s="1"/>
      <c r="C136" s="1"/>
    </row>
    <row r="137" spans="1:3" ht="14.4" x14ac:dyDescent="0.3">
      <c r="A137" s="1"/>
      <c r="C137" s="1"/>
    </row>
    <row r="138" spans="1:3" ht="14.4" x14ac:dyDescent="0.3">
      <c r="A138" s="1"/>
      <c r="C138" s="1"/>
    </row>
    <row r="139" spans="1:3" ht="14.4" x14ac:dyDescent="0.3">
      <c r="A139" s="1"/>
      <c r="C139" s="1"/>
    </row>
    <row r="140" spans="1:3" ht="14.4" x14ac:dyDescent="0.3">
      <c r="A140" s="1"/>
      <c r="C140" s="1"/>
    </row>
    <row r="141" spans="1:3" ht="14.4" x14ac:dyDescent="0.3">
      <c r="A141" s="1"/>
      <c r="C141" s="1"/>
    </row>
    <row r="142" spans="1:3" ht="14.4" x14ac:dyDescent="0.3">
      <c r="A142" s="1"/>
      <c r="C142" s="1"/>
    </row>
    <row r="143" spans="1:3" ht="14.4" x14ac:dyDescent="0.3">
      <c r="A143" s="1"/>
      <c r="C143" s="1"/>
    </row>
    <row r="144" spans="1:3" ht="14.4" x14ac:dyDescent="0.3">
      <c r="A144" s="1"/>
      <c r="C144" s="1"/>
    </row>
    <row r="145" spans="1:3" ht="14.4" x14ac:dyDescent="0.3">
      <c r="A145" s="1"/>
      <c r="C145" s="1"/>
    </row>
    <row r="146" spans="1:3" ht="14.4" x14ac:dyDescent="0.3">
      <c r="A146" s="1"/>
      <c r="C146" s="1"/>
    </row>
    <row r="147" spans="1:3" ht="14.4" x14ac:dyDescent="0.3">
      <c r="A147" s="1"/>
      <c r="C147" s="1"/>
    </row>
    <row r="148" spans="1:3" ht="14.4" x14ac:dyDescent="0.3">
      <c r="A148" s="1"/>
      <c r="C148" s="1"/>
    </row>
    <row r="149" spans="1:3" ht="14.4" x14ac:dyDescent="0.3">
      <c r="A149" s="1"/>
      <c r="C149" s="1"/>
    </row>
    <row r="150" spans="1:3" ht="14.4" x14ac:dyDescent="0.3">
      <c r="A150" s="1"/>
      <c r="C150" s="1"/>
    </row>
    <row r="151" spans="1:3" ht="14.4" x14ac:dyDescent="0.3">
      <c r="A151" s="1"/>
      <c r="C151" s="1"/>
    </row>
    <row r="152" spans="1:3" ht="14.4" x14ac:dyDescent="0.3">
      <c r="A152" s="1"/>
      <c r="C152" s="1"/>
    </row>
    <row r="153" spans="1:3" ht="14.4" x14ac:dyDescent="0.3">
      <c r="A153" s="1"/>
      <c r="C153" s="1"/>
    </row>
    <row r="154" spans="1:3" ht="14.4" x14ac:dyDescent="0.3">
      <c r="A154" s="1"/>
      <c r="C154" s="1"/>
    </row>
    <row r="155" spans="1:3" ht="14.4" x14ac:dyDescent="0.3">
      <c r="A155" s="1"/>
      <c r="C155" s="1"/>
    </row>
    <row r="156" spans="1:3" ht="14.4" x14ac:dyDescent="0.3">
      <c r="A156" s="1"/>
      <c r="C156" s="1"/>
    </row>
    <row r="157" spans="1:3" ht="14.4" x14ac:dyDescent="0.3">
      <c r="A157" s="1"/>
      <c r="C157" s="1"/>
    </row>
    <row r="158" spans="1:3" ht="14.4" x14ac:dyDescent="0.3">
      <c r="A158" s="1"/>
      <c r="C158" s="1"/>
    </row>
    <row r="159" spans="1:3" ht="14.4" x14ac:dyDescent="0.3">
      <c r="A159" s="1"/>
      <c r="C159" s="1"/>
    </row>
    <row r="160" spans="1:3" ht="14.4" x14ac:dyDescent="0.3">
      <c r="A160" s="1"/>
      <c r="C160" s="1"/>
    </row>
    <row r="161" spans="1:3" ht="14.4" x14ac:dyDescent="0.3">
      <c r="A161" s="1"/>
      <c r="C161" s="1"/>
    </row>
    <row r="162" spans="1:3" ht="14.4" x14ac:dyDescent="0.3">
      <c r="A162" s="1"/>
      <c r="C162" s="1"/>
    </row>
    <row r="163" spans="1:3" ht="14.4" x14ac:dyDescent="0.3">
      <c r="A163" s="1"/>
      <c r="C163" s="1"/>
    </row>
    <row r="164" spans="1:3" ht="14.4" x14ac:dyDescent="0.3">
      <c r="A164" s="1"/>
      <c r="C164" s="1"/>
    </row>
    <row r="165" spans="1:3" ht="14.4" x14ac:dyDescent="0.3">
      <c r="A165" s="1"/>
      <c r="C165" s="1"/>
    </row>
    <row r="166" spans="1:3" ht="14.4" x14ac:dyDescent="0.3">
      <c r="A166" s="1"/>
      <c r="C166" s="1"/>
    </row>
    <row r="167" spans="1:3" ht="14.4" x14ac:dyDescent="0.3">
      <c r="A167" s="1"/>
      <c r="C167" s="1"/>
    </row>
    <row r="168" spans="1:3" ht="14.4" x14ac:dyDescent="0.3">
      <c r="A168" s="1"/>
      <c r="C168" s="1"/>
    </row>
    <row r="169" spans="1:3" ht="14.4" x14ac:dyDescent="0.3">
      <c r="A169" s="1"/>
      <c r="C169" s="1"/>
    </row>
    <row r="170" spans="1:3" ht="14.4" x14ac:dyDescent="0.3">
      <c r="A170" s="1"/>
      <c r="C170" s="1"/>
    </row>
    <row r="171" spans="1:3" ht="14.4" x14ac:dyDescent="0.3">
      <c r="A171" s="1"/>
      <c r="C171" s="1"/>
    </row>
    <row r="172" spans="1:3" ht="14.4" x14ac:dyDescent="0.3">
      <c r="A172" s="1"/>
      <c r="C172" s="1"/>
    </row>
    <row r="173" spans="1:3" ht="14.4" x14ac:dyDescent="0.3">
      <c r="A173" s="1"/>
      <c r="C173" s="1"/>
    </row>
    <row r="174" spans="1:3" ht="14.4" x14ac:dyDescent="0.3">
      <c r="A174" s="1"/>
      <c r="C174" s="1"/>
    </row>
    <row r="175" spans="1:3" ht="14.4" x14ac:dyDescent="0.3">
      <c r="A175" s="1"/>
      <c r="C175" s="1"/>
    </row>
    <row r="176" spans="1:3" ht="14.4" x14ac:dyDescent="0.3">
      <c r="A176" s="1"/>
      <c r="C176" s="1"/>
    </row>
    <row r="177" spans="1:3" ht="14.4" x14ac:dyDescent="0.3">
      <c r="A177" s="1"/>
      <c r="C177" s="1"/>
    </row>
    <row r="178" spans="1:3" ht="14.4" x14ac:dyDescent="0.3">
      <c r="A178" s="1"/>
      <c r="C178" s="1"/>
    </row>
    <row r="179" spans="1:3" ht="14.4" x14ac:dyDescent="0.3">
      <c r="A179" s="1"/>
      <c r="C179" s="1"/>
    </row>
    <row r="180" spans="1:3" ht="14.4" x14ac:dyDescent="0.3">
      <c r="A180" s="1"/>
      <c r="C180" s="1"/>
    </row>
    <row r="181" spans="1:3" ht="14.4" x14ac:dyDescent="0.3">
      <c r="A181" s="1"/>
      <c r="C181" s="1"/>
    </row>
    <row r="182" spans="1:3" ht="14.4" x14ac:dyDescent="0.3">
      <c r="A182" s="1"/>
      <c r="C182" s="1"/>
    </row>
    <row r="183" spans="1:3" ht="14.4" x14ac:dyDescent="0.3">
      <c r="A183" s="1"/>
      <c r="C183" s="1"/>
    </row>
    <row r="184" spans="1:3" ht="14.4" x14ac:dyDescent="0.3">
      <c r="A184" s="1"/>
      <c r="C184" s="1"/>
    </row>
    <row r="185" spans="1:3" ht="14.4" x14ac:dyDescent="0.3">
      <c r="A185" s="1"/>
      <c r="C185" s="1"/>
    </row>
    <row r="186" spans="1:3" ht="14.4" x14ac:dyDescent="0.3">
      <c r="A186" s="1"/>
      <c r="C186" s="1"/>
    </row>
    <row r="187" spans="1:3" ht="14.4" x14ac:dyDescent="0.3">
      <c r="A187" s="1"/>
      <c r="C187" s="1"/>
    </row>
    <row r="188" spans="1:3" ht="14.4" x14ac:dyDescent="0.3">
      <c r="A188" s="1"/>
      <c r="C188" s="1"/>
    </row>
    <row r="189" spans="1:3" ht="14.4" x14ac:dyDescent="0.3">
      <c r="A189" s="1"/>
      <c r="C189" s="1"/>
    </row>
    <row r="190" spans="1:3" ht="14.4" x14ac:dyDescent="0.3">
      <c r="A190" s="1"/>
      <c r="C190" s="1"/>
    </row>
    <row r="191" spans="1:3" ht="14.4" x14ac:dyDescent="0.3">
      <c r="A191" s="1"/>
      <c r="C191" s="1"/>
    </row>
    <row r="192" spans="1:3" ht="14.4" x14ac:dyDescent="0.3">
      <c r="A192" s="1"/>
      <c r="C192" s="1"/>
    </row>
    <row r="193" spans="1:3" ht="14.4" x14ac:dyDescent="0.3">
      <c r="A193" s="1"/>
      <c r="C193" s="1"/>
    </row>
    <row r="194" spans="1:3" ht="14.4" x14ac:dyDescent="0.3">
      <c r="A194" s="1"/>
      <c r="C194" s="1"/>
    </row>
    <row r="195" spans="1:3" ht="14.4" x14ac:dyDescent="0.3">
      <c r="A195" s="1"/>
      <c r="C195" s="1"/>
    </row>
    <row r="196" spans="1:3" ht="14.4" x14ac:dyDescent="0.3">
      <c r="A196" s="1"/>
      <c r="C196" s="1"/>
    </row>
    <row r="197" spans="1:3" ht="14.4" x14ac:dyDescent="0.3">
      <c r="A197" s="1"/>
      <c r="C197" s="1"/>
    </row>
    <row r="198" spans="1:3" ht="14.4" x14ac:dyDescent="0.3">
      <c r="A198" s="1"/>
      <c r="C198" s="1"/>
    </row>
    <row r="199" spans="1:3" ht="14.4" x14ac:dyDescent="0.3">
      <c r="A199" s="1"/>
      <c r="C199" s="1"/>
    </row>
    <row r="200" spans="1:3" ht="14.4" x14ac:dyDescent="0.3">
      <c r="A200" s="1"/>
      <c r="C200" s="1"/>
    </row>
    <row r="201" spans="1:3" ht="14.4" x14ac:dyDescent="0.3">
      <c r="A201" s="1"/>
      <c r="C201" s="1"/>
    </row>
    <row r="202" spans="1:3" ht="14.4" x14ac:dyDescent="0.3">
      <c r="A202" s="1"/>
      <c r="C202" s="1"/>
    </row>
    <row r="203" spans="1:3" ht="14.4" x14ac:dyDescent="0.3">
      <c r="A203" s="1"/>
      <c r="C203" s="1"/>
    </row>
    <row r="204" spans="1:3" ht="14.4" x14ac:dyDescent="0.3">
      <c r="A204" s="1"/>
      <c r="C204" s="1"/>
    </row>
    <row r="205" spans="1:3" ht="14.4" x14ac:dyDescent="0.3">
      <c r="A205" s="1"/>
      <c r="C205" s="1"/>
    </row>
    <row r="206" spans="1:3" ht="14.4" x14ac:dyDescent="0.3">
      <c r="A206" s="1"/>
      <c r="C206" s="1"/>
    </row>
    <row r="207" spans="1:3" ht="14.4" x14ac:dyDescent="0.3">
      <c r="A207" s="1"/>
      <c r="C207" s="1"/>
    </row>
    <row r="208" spans="1:3" ht="14.4" x14ac:dyDescent="0.3">
      <c r="A208" s="1"/>
      <c r="C208" s="1"/>
    </row>
    <row r="209" spans="1:3" ht="14.4" x14ac:dyDescent="0.3">
      <c r="A209" s="1"/>
      <c r="C209" s="1"/>
    </row>
    <row r="210" spans="1:3" ht="14.4" x14ac:dyDescent="0.3">
      <c r="A210" s="1"/>
      <c r="C210" s="1"/>
    </row>
    <row r="211" spans="1:3" ht="14.4" x14ac:dyDescent="0.3">
      <c r="A211" s="1"/>
      <c r="C211" s="1"/>
    </row>
    <row r="212" spans="1:3" ht="14.4" x14ac:dyDescent="0.3">
      <c r="A212" s="1"/>
      <c r="C212" s="1"/>
    </row>
    <row r="213" spans="1:3" ht="14.4" x14ac:dyDescent="0.3">
      <c r="A213" s="1"/>
      <c r="C213" s="1"/>
    </row>
    <row r="214" spans="1:3" ht="14.4" x14ac:dyDescent="0.3">
      <c r="A214" s="1"/>
      <c r="C214" s="1"/>
    </row>
    <row r="215" spans="1:3" ht="14.4" x14ac:dyDescent="0.3">
      <c r="A215" s="1"/>
      <c r="C215" s="1"/>
    </row>
    <row r="216" spans="1:3" ht="14.4" x14ac:dyDescent="0.3">
      <c r="A216" s="1"/>
      <c r="C216" s="1"/>
    </row>
    <row r="217" spans="1:3" ht="14.4" x14ac:dyDescent="0.3">
      <c r="A217" s="1"/>
      <c r="C217" s="1"/>
    </row>
    <row r="218" spans="1:3" ht="14.4" x14ac:dyDescent="0.3">
      <c r="A218" s="1"/>
      <c r="C218" s="1"/>
    </row>
    <row r="219" spans="1:3" ht="14.4" x14ac:dyDescent="0.3">
      <c r="A219" s="1"/>
      <c r="C219" s="1"/>
    </row>
    <row r="220" spans="1:3" ht="14.4" x14ac:dyDescent="0.3">
      <c r="A220" s="1"/>
      <c r="C220" s="1"/>
    </row>
    <row r="221" spans="1:3" ht="14.4" x14ac:dyDescent="0.3">
      <c r="A221" s="1"/>
      <c r="C221" s="1"/>
    </row>
    <row r="222" spans="1:3" ht="14.4" x14ac:dyDescent="0.3">
      <c r="A222" s="1"/>
      <c r="C222" s="1"/>
    </row>
    <row r="223" spans="1:3" ht="14.4" x14ac:dyDescent="0.3">
      <c r="A223" s="1"/>
      <c r="C223" s="1"/>
    </row>
    <row r="224" spans="1:3" ht="14.4" x14ac:dyDescent="0.3">
      <c r="A224" s="1"/>
      <c r="C224" s="1"/>
    </row>
    <row r="225" spans="1:3" ht="14.4" x14ac:dyDescent="0.3">
      <c r="A225" s="1"/>
      <c r="C225" s="1"/>
    </row>
    <row r="226" spans="1:3" ht="14.4" x14ac:dyDescent="0.3">
      <c r="A226" s="1"/>
      <c r="C226" s="1"/>
    </row>
    <row r="227" spans="1:3" ht="14.4" x14ac:dyDescent="0.3">
      <c r="A227" s="1"/>
      <c r="C227" s="1"/>
    </row>
    <row r="228" spans="1:3" ht="14.4" x14ac:dyDescent="0.3">
      <c r="A228" s="1"/>
      <c r="C228" s="1"/>
    </row>
    <row r="229" spans="1:3" ht="14.4" x14ac:dyDescent="0.3">
      <c r="A229" s="1"/>
      <c r="C229" s="1"/>
    </row>
    <row r="230" spans="1:3" ht="14.4" x14ac:dyDescent="0.3">
      <c r="A230" s="1"/>
      <c r="C230" s="1"/>
    </row>
    <row r="231" spans="1:3" ht="14.4" x14ac:dyDescent="0.3">
      <c r="A231" s="1"/>
      <c r="C231" s="1"/>
    </row>
    <row r="232" spans="1:3" ht="14.4" x14ac:dyDescent="0.3">
      <c r="A232" s="1"/>
      <c r="C232" s="1"/>
    </row>
    <row r="233" spans="1:3" ht="14.4" x14ac:dyDescent="0.3">
      <c r="A233" s="1"/>
      <c r="C233" s="1"/>
    </row>
    <row r="234" spans="1:3" ht="14.4" x14ac:dyDescent="0.3">
      <c r="A234" s="1"/>
      <c r="C234" s="1"/>
    </row>
    <row r="235" spans="1:3" ht="14.4" x14ac:dyDescent="0.3">
      <c r="A235" s="1"/>
      <c r="C235" s="1"/>
    </row>
    <row r="236" spans="1:3" ht="14.4" x14ac:dyDescent="0.3">
      <c r="A236" s="1"/>
      <c r="C236" s="1"/>
    </row>
    <row r="237" spans="1:3" ht="14.4" x14ac:dyDescent="0.3">
      <c r="A237" s="1"/>
      <c r="C237" s="1"/>
    </row>
    <row r="238" spans="1:3" ht="14.4" x14ac:dyDescent="0.3">
      <c r="A238" s="1"/>
      <c r="C238" s="1"/>
    </row>
    <row r="239" spans="1:3" ht="14.4" x14ac:dyDescent="0.3">
      <c r="A239" s="1"/>
      <c r="C239" s="1"/>
    </row>
    <row r="240" spans="1:3" ht="14.4" x14ac:dyDescent="0.3">
      <c r="A240" s="1"/>
      <c r="C240" s="1"/>
    </row>
    <row r="241" spans="1:3" ht="14.4" x14ac:dyDescent="0.3">
      <c r="A241" s="1"/>
      <c r="C241" s="1"/>
    </row>
    <row r="242" spans="1:3" ht="14.4" x14ac:dyDescent="0.3">
      <c r="A242" s="1"/>
      <c r="C242" s="1"/>
    </row>
    <row r="243" spans="1:3" ht="14.4" x14ac:dyDescent="0.3">
      <c r="A243" s="1"/>
      <c r="C243" s="1"/>
    </row>
    <row r="244" spans="1:3" ht="14.4" x14ac:dyDescent="0.3">
      <c r="A244" s="1"/>
      <c r="C244" s="1"/>
    </row>
    <row r="245" spans="1:3" ht="14.4" x14ac:dyDescent="0.3">
      <c r="A245" s="1"/>
      <c r="C245" s="1"/>
    </row>
    <row r="246" spans="1:3" ht="14.4" x14ac:dyDescent="0.3">
      <c r="A246" s="1"/>
      <c r="C246" s="1"/>
    </row>
    <row r="247" spans="1:3" ht="14.4" x14ac:dyDescent="0.3">
      <c r="A247" s="1"/>
      <c r="C247" s="1"/>
    </row>
    <row r="248" spans="1:3" ht="14.4" x14ac:dyDescent="0.3">
      <c r="A248" s="1"/>
      <c r="C248" s="1"/>
    </row>
    <row r="249" spans="1:3" ht="14.4" x14ac:dyDescent="0.3">
      <c r="A249" s="1"/>
      <c r="C249" s="1"/>
    </row>
    <row r="250" spans="1:3" ht="14.4" x14ac:dyDescent="0.3">
      <c r="A250" s="1"/>
      <c r="C250" s="1"/>
    </row>
    <row r="251" spans="1:3" ht="14.4" x14ac:dyDescent="0.3">
      <c r="A251" s="1"/>
      <c r="C251" s="1"/>
    </row>
    <row r="252" spans="1:3" ht="14.4" x14ac:dyDescent="0.3">
      <c r="A252" s="1"/>
      <c r="C252" s="1"/>
    </row>
    <row r="253" spans="1:3" ht="14.4" x14ac:dyDescent="0.3">
      <c r="A253" s="1"/>
      <c r="C253" s="1"/>
    </row>
    <row r="254" spans="1:3" ht="14.4" x14ac:dyDescent="0.3">
      <c r="A254" s="1"/>
      <c r="C254" s="1"/>
    </row>
    <row r="255" spans="1:3" ht="14.4" x14ac:dyDescent="0.3">
      <c r="A255" s="1"/>
      <c r="C255" s="1"/>
    </row>
    <row r="256" spans="1:3" ht="14.4" x14ac:dyDescent="0.3">
      <c r="A256" s="1"/>
      <c r="C256" s="1"/>
    </row>
    <row r="257" spans="1:3" ht="14.4" x14ac:dyDescent="0.3">
      <c r="A257" s="1"/>
      <c r="C257" s="1"/>
    </row>
    <row r="258" spans="1:3" ht="14.4" x14ac:dyDescent="0.3">
      <c r="A258" s="1"/>
      <c r="C258" s="1"/>
    </row>
    <row r="259" spans="1:3" ht="14.4" x14ac:dyDescent="0.3">
      <c r="A259" s="1"/>
      <c r="C259" s="1"/>
    </row>
    <row r="260" spans="1:3" ht="14.4" x14ac:dyDescent="0.3">
      <c r="A260" s="1"/>
      <c r="C260" s="1"/>
    </row>
    <row r="261" spans="1:3" ht="14.4" x14ac:dyDescent="0.3">
      <c r="A261" s="1"/>
      <c r="C261" s="1"/>
    </row>
    <row r="262" spans="1:3" ht="14.4" x14ac:dyDescent="0.3">
      <c r="A262" s="1"/>
      <c r="C262" s="1"/>
    </row>
    <row r="263" spans="1:3" ht="14.4" x14ac:dyDescent="0.3">
      <c r="A263" s="1"/>
      <c r="C263" s="1"/>
    </row>
    <row r="264" spans="1:3" ht="14.4" x14ac:dyDescent="0.3">
      <c r="A264" s="1"/>
      <c r="C264" s="1"/>
    </row>
    <row r="265" spans="1:3" ht="14.4" x14ac:dyDescent="0.3">
      <c r="A265" s="1"/>
      <c r="C265" s="1"/>
    </row>
    <row r="266" spans="1:3" ht="14.4" x14ac:dyDescent="0.3">
      <c r="A266" s="1"/>
      <c r="C266" s="1"/>
    </row>
    <row r="267" spans="1:3" ht="14.4" x14ac:dyDescent="0.3">
      <c r="A267" s="1"/>
      <c r="C267" s="1"/>
    </row>
    <row r="268" spans="1:3" ht="14.4" x14ac:dyDescent="0.3">
      <c r="A268" s="1"/>
      <c r="C268" s="1"/>
    </row>
    <row r="269" spans="1:3" ht="14.4" x14ac:dyDescent="0.3">
      <c r="A269" s="1"/>
      <c r="C269" s="1"/>
    </row>
    <row r="270" spans="1:3" ht="14.4" x14ac:dyDescent="0.3">
      <c r="A270" s="1"/>
      <c r="C270" s="1"/>
    </row>
    <row r="271" spans="1:3" ht="14.4" x14ac:dyDescent="0.3">
      <c r="A271" s="1"/>
      <c r="C271" s="1"/>
    </row>
    <row r="272" spans="1:3" ht="14.4" x14ac:dyDescent="0.3">
      <c r="A272" s="1"/>
      <c r="C272" s="1"/>
    </row>
    <row r="273" spans="1:3" ht="14.4" x14ac:dyDescent="0.3">
      <c r="A273" s="1"/>
      <c r="C273" s="1"/>
    </row>
    <row r="274" spans="1:3" ht="14.4" x14ac:dyDescent="0.3">
      <c r="A274" s="1"/>
      <c r="C274" s="1"/>
    </row>
    <row r="275" spans="1:3" ht="14.4" x14ac:dyDescent="0.3">
      <c r="A275" s="1"/>
      <c r="C275" s="1"/>
    </row>
    <row r="276" spans="1:3" ht="14.4" x14ac:dyDescent="0.3">
      <c r="A276" s="1"/>
      <c r="C276" s="1"/>
    </row>
    <row r="277" spans="1:3" ht="14.4" x14ac:dyDescent="0.3">
      <c r="A277" s="1"/>
      <c r="C277" s="1"/>
    </row>
    <row r="278" spans="1:3" ht="14.4" x14ac:dyDescent="0.3">
      <c r="A278" s="1"/>
      <c r="C278" s="1"/>
    </row>
    <row r="279" spans="1:3" ht="14.4" x14ac:dyDescent="0.3">
      <c r="A279" s="1"/>
      <c r="C279" s="1"/>
    </row>
    <row r="280" spans="1:3" ht="14.4" x14ac:dyDescent="0.3">
      <c r="A280" s="1"/>
      <c r="C280" s="1"/>
    </row>
    <row r="281" spans="1:3" ht="14.4" x14ac:dyDescent="0.3">
      <c r="A281" s="1"/>
      <c r="C281" s="1"/>
    </row>
    <row r="282" spans="1:3" ht="14.4" x14ac:dyDescent="0.3">
      <c r="A282" s="1"/>
      <c r="C282" s="1"/>
    </row>
    <row r="283" spans="1:3" ht="14.4" x14ac:dyDescent="0.3">
      <c r="A283" s="1"/>
      <c r="C283" s="1"/>
    </row>
    <row r="284" spans="1:3" ht="14.4" x14ac:dyDescent="0.3">
      <c r="A284" s="1"/>
      <c r="C284" s="1"/>
    </row>
    <row r="285" spans="1:3" ht="14.4" x14ac:dyDescent="0.3">
      <c r="A285" s="1"/>
      <c r="C285" s="1"/>
    </row>
    <row r="286" spans="1:3" ht="14.4" x14ac:dyDescent="0.3">
      <c r="A286" s="1"/>
      <c r="C286" s="1"/>
    </row>
    <row r="287" spans="1:3" ht="14.4" x14ac:dyDescent="0.3">
      <c r="A287" s="1"/>
      <c r="C287" s="1"/>
    </row>
    <row r="288" spans="1:3" ht="14.4" x14ac:dyDescent="0.3">
      <c r="A288" s="1"/>
      <c r="C288" s="1"/>
    </row>
    <row r="289" spans="1:3" ht="14.4" x14ac:dyDescent="0.3">
      <c r="A289" s="1"/>
      <c r="C289" s="1"/>
    </row>
    <row r="290" spans="1:3" ht="14.4" x14ac:dyDescent="0.3">
      <c r="A290" s="1"/>
      <c r="C290" s="1"/>
    </row>
    <row r="291" spans="1:3" ht="14.4" x14ac:dyDescent="0.3">
      <c r="A291" s="1"/>
      <c r="C291" s="1"/>
    </row>
    <row r="292" spans="1:3" ht="14.4" x14ac:dyDescent="0.3">
      <c r="A292" s="1"/>
      <c r="C292" s="1"/>
    </row>
    <row r="293" spans="1:3" ht="14.4" x14ac:dyDescent="0.3">
      <c r="A293" s="1"/>
      <c r="C293" s="1"/>
    </row>
    <row r="294" spans="1:3" ht="14.4" x14ac:dyDescent="0.3">
      <c r="A294" s="1"/>
      <c r="C294" s="1"/>
    </row>
    <row r="295" spans="1:3" ht="14.4" x14ac:dyDescent="0.3">
      <c r="A295" s="1"/>
      <c r="C295" s="1"/>
    </row>
    <row r="296" spans="1:3" ht="14.4" x14ac:dyDescent="0.3">
      <c r="A296" s="1"/>
      <c r="C296" s="1"/>
    </row>
    <row r="297" spans="1:3" ht="14.4" x14ac:dyDescent="0.3">
      <c r="A297" s="1"/>
      <c r="C297" s="1"/>
    </row>
    <row r="298" spans="1:3" ht="14.4" x14ac:dyDescent="0.3">
      <c r="A298" s="1"/>
      <c r="C298" s="1"/>
    </row>
    <row r="299" spans="1:3" ht="14.4" x14ac:dyDescent="0.3">
      <c r="A299" s="1"/>
      <c r="C299" s="1"/>
    </row>
    <row r="300" spans="1:3" ht="14.4" x14ac:dyDescent="0.3">
      <c r="A300" s="1"/>
      <c r="C300" s="1"/>
    </row>
    <row r="301" spans="1:3" ht="14.4" x14ac:dyDescent="0.3">
      <c r="A301" s="1"/>
      <c r="C301" s="1"/>
    </row>
    <row r="302" spans="1:3" ht="14.4" x14ac:dyDescent="0.3">
      <c r="A302" s="1"/>
      <c r="C302" s="1"/>
    </row>
    <row r="303" spans="1:3" ht="14.4" x14ac:dyDescent="0.3">
      <c r="A303" s="1"/>
      <c r="C303" s="1"/>
    </row>
    <row r="304" spans="1:3" ht="14.4" x14ac:dyDescent="0.3">
      <c r="A304" s="1"/>
      <c r="C304" s="1"/>
    </row>
    <row r="305" spans="1:3" ht="14.4" x14ac:dyDescent="0.3">
      <c r="A305" s="1"/>
      <c r="C305" s="1"/>
    </row>
    <row r="306" spans="1:3" ht="14.4" x14ac:dyDescent="0.3">
      <c r="A306" s="1"/>
      <c r="C306" s="1"/>
    </row>
    <row r="307" spans="1:3" ht="14.4" x14ac:dyDescent="0.3">
      <c r="A307" s="1"/>
      <c r="C307" s="1"/>
    </row>
    <row r="308" spans="1:3" ht="14.4" x14ac:dyDescent="0.3">
      <c r="A308" s="1"/>
      <c r="C308" s="1"/>
    </row>
    <row r="309" spans="1:3" ht="14.4" x14ac:dyDescent="0.3">
      <c r="A309" s="1"/>
      <c r="C309" s="1"/>
    </row>
    <row r="310" spans="1:3" ht="14.4" x14ac:dyDescent="0.3">
      <c r="A310" s="1"/>
      <c r="C310" s="1"/>
    </row>
    <row r="311" spans="1:3" ht="14.4" x14ac:dyDescent="0.3">
      <c r="A311" s="1"/>
      <c r="C311" s="1"/>
    </row>
    <row r="312" spans="1:3" ht="14.4" x14ac:dyDescent="0.3">
      <c r="A312" s="1"/>
      <c r="C312" s="1"/>
    </row>
    <row r="313" spans="1:3" ht="14.4" x14ac:dyDescent="0.3">
      <c r="A313" s="1"/>
      <c r="C313" s="1"/>
    </row>
    <row r="314" spans="1:3" ht="14.4" x14ac:dyDescent="0.3">
      <c r="A314" s="1"/>
      <c r="C314" s="1"/>
    </row>
    <row r="315" spans="1:3" ht="14.4" x14ac:dyDescent="0.3">
      <c r="A315" s="1"/>
      <c r="C315" s="1"/>
    </row>
    <row r="316" spans="1:3" ht="14.4" x14ac:dyDescent="0.3">
      <c r="A316" s="1"/>
      <c r="C316" s="1"/>
    </row>
    <row r="317" spans="1:3" ht="14.4" x14ac:dyDescent="0.3">
      <c r="A317" s="1"/>
      <c r="C317" s="1"/>
    </row>
    <row r="318" spans="1:3" ht="14.4" x14ac:dyDescent="0.3">
      <c r="A318" s="1"/>
      <c r="C318" s="1"/>
    </row>
    <row r="319" spans="1:3" ht="14.4" x14ac:dyDescent="0.3">
      <c r="A319" s="1"/>
      <c r="C319" s="1"/>
    </row>
    <row r="320" spans="1:3" ht="14.4" x14ac:dyDescent="0.3">
      <c r="A320" s="1"/>
      <c r="C320" s="1"/>
    </row>
    <row r="321" spans="1:3" ht="14.4" x14ac:dyDescent="0.3">
      <c r="A321" s="1"/>
      <c r="C321" s="1"/>
    </row>
    <row r="322" spans="1:3" ht="14.4" x14ac:dyDescent="0.3">
      <c r="A322" s="1"/>
      <c r="C322" s="1"/>
    </row>
    <row r="323" spans="1:3" ht="14.4" x14ac:dyDescent="0.3">
      <c r="A323" s="1"/>
      <c r="C323" s="1"/>
    </row>
    <row r="324" spans="1:3" ht="14.4" x14ac:dyDescent="0.3">
      <c r="A324" s="1"/>
      <c r="C324" s="1"/>
    </row>
    <row r="325" spans="1:3" ht="14.4" x14ac:dyDescent="0.3">
      <c r="A325" s="1"/>
      <c r="C325" s="1"/>
    </row>
    <row r="326" spans="1:3" ht="14.4" x14ac:dyDescent="0.3">
      <c r="A326" s="1"/>
      <c r="C326" s="1"/>
    </row>
    <row r="327" spans="1:3" ht="14.4" x14ac:dyDescent="0.3">
      <c r="A327" s="1"/>
      <c r="C327" s="1"/>
    </row>
    <row r="328" spans="1:3" ht="14.4" x14ac:dyDescent="0.3">
      <c r="A328" s="1"/>
      <c r="C328" s="1"/>
    </row>
    <row r="329" spans="1:3" ht="14.4" x14ac:dyDescent="0.3">
      <c r="A329" s="1"/>
      <c r="C329" s="1"/>
    </row>
    <row r="330" spans="1:3" ht="14.4" x14ac:dyDescent="0.3">
      <c r="A330" s="1"/>
      <c r="C330" s="1"/>
    </row>
    <row r="331" spans="1:3" ht="14.4" x14ac:dyDescent="0.3">
      <c r="A331" s="1"/>
      <c r="C331" s="1"/>
    </row>
    <row r="332" spans="1:3" ht="14.4" x14ac:dyDescent="0.3">
      <c r="A332" s="1"/>
      <c r="C332" s="1"/>
    </row>
    <row r="333" spans="1:3" ht="14.4" x14ac:dyDescent="0.3">
      <c r="A333" s="1"/>
      <c r="C333" s="1"/>
    </row>
    <row r="334" spans="1:3" ht="14.4" x14ac:dyDescent="0.3">
      <c r="A334" s="1"/>
      <c r="C334" s="1"/>
    </row>
    <row r="335" spans="1:3" ht="14.4" x14ac:dyDescent="0.3">
      <c r="A335" s="1"/>
      <c r="C335" s="1"/>
    </row>
    <row r="336" spans="1:3" ht="14.4" x14ac:dyDescent="0.3">
      <c r="A336" s="1"/>
      <c r="C336" s="1"/>
    </row>
    <row r="337" spans="1:3" ht="14.4" x14ac:dyDescent="0.3">
      <c r="A337" s="1"/>
      <c r="C337" s="1"/>
    </row>
    <row r="338" spans="1:3" ht="14.4" x14ac:dyDescent="0.3">
      <c r="A338" s="1"/>
      <c r="C338" s="1"/>
    </row>
    <row r="339" spans="1:3" ht="14.4" x14ac:dyDescent="0.3">
      <c r="A339" s="1"/>
      <c r="C339" s="1"/>
    </row>
    <row r="340" spans="1:3" ht="14.4" x14ac:dyDescent="0.3">
      <c r="A340" s="1"/>
      <c r="C340" s="1"/>
    </row>
    <row r="341" spans="1:3" ht="14.4" x14ac:dyDescent="0.3">
      <c r="A341" s="1"/>
      <c r="C341" s="1"/>
    </row>
    <row r="342" spans="1:3" ht="14.4" x14ac:dyDescent="0.3">
      <c r="A342" s="1"/>
      <c r="C342" s="1"/>
    </row>
    <row r="343" spans="1:3" ht="14.4" x14ac:dyDescent="0.3">
      <c r="A343" s="1"/>
      <c r="C343" s="1"/>
    </row>
    <row r="344" spans="1:3" ht="14.4" x14ac:dyDescent="0.3">
      <c r="A344" s="1"/>
      <c r="C344" s="1"/>
    </row>
    <row r="345" spans="1:3" ht="14.4" x14ac:dyDescent="0.3">
      <c r="A345" s="1"/>
      <c r="C345" s="1"/>
    </row>
    <row r="346" spans="1:3" ht="14.4" x14ac:dyDescent="0.3">
      <c r="A346" s="1"/>
      <c r="C346" s="1"/>
    </row>
    <row r="347" spans="1:3" ht="14.4" x14ac:dyDescent="0.3">
      <c r="A347" s="1"/>
      <c r="C347" s="1"/>
    </row>
    <row r="348" spans="1:3" ht="14.4" x14ac:dyDescent="0.3">
      <c r="A348" s="1"/>
      <c r="C348" s="1"/>
    </row>
    <row r="349" spans="1:3" ht="14.4" x14ac:dyDescent="0.3">
      <c r="A349" s="1"/>
      <c r="C349" s="1"/>
    </row>
    <row r="350" spans="1:3" ht="14.4" x14ac:dyDescent="0.3">
      <c r="A350" s="1"/>
      <c r="C350" s="1"/>
    </row>
    <row r="351" spans="1:3" ht="14.4" x14ac:dyDescent="0.3">
      <c r="A351" s="1"/>
      <c r="C351" s="1"/>
    </row>
    <row r="352" spans="1:3" ht="14.4" x14ac:dyDescent="0.3">
      <c r="A352" s="1"/>
      <c r="C352" s="1"/>
    </row>
    <row r="353" spans="1:3" ht="14.4" x14ac:dyDescent="0.3">
      <c r="A353" s="1"/>
      <c r="C353" s="1"/>
    </row>
    <row r="354" spans="1:3" ht="14.4" x14ac:dyDescent="0.3">
      <c r="A354" s="1"/>
      <c r="C354" s="1"/>
    </row>
    <row r="355" spans="1:3" ht="14.4" x14ac:dyDescent="0.3">
      <c r="A355" s="1"/>
      <c r="C355" s="1"/>
    </row>
    <row r="356" spans="1:3" ht="14.4" x14ac:dyDescent="0.3">
      <c r="A356" s="1"/>
      <c r="C356" s="1"/>
    </row>
    <row r="357" spans="1:3" ht="14.4" x14ac:dyDescent="0.3">
      <c r="A357" s="1"/>
      <c r="C357" s="1"/>
    </row>
    <row r="358" spans="1:3" ht="14.4" x14ac:dyDescent="0.3">
      <c r="A358" s="1"/>
      <c r="C358" s="1"/>
    </row>
    <row r="359" spans="1:3" ht="14.4" x14ac:dyDescent="0.3">
      <c r="A359" s="1"/>
      <c r="C359" s="1"/>
    </row>
    <row r="360" spans="1:3" ht="14.4" x14ac:dyDescent="0.3">
      <c r="A360" s="1"/>
      <c r="C360" s="1"/>
    </row>
    <row r="361" spans="1:3" ht="14.4" x14ac:dyDescent="0.3">
      <c r="A361" s="1"/>
      <c r="C361" s="1"/>
    </row>
    <row r="362" spans="1:3" ht="14.4" x14ac:dyDescent="0.3">
      <c r="A362" s="1"/>
      <c r="C362" s="1"/>
    </row>
    <row r="363" spans="1:3" ht="14.4" x14ac:dyDescent="0.3">
      <c r="A363" s="1"/>
      <c r="C363" s="1"/>
    </row>
    <row r="364" spans="1:3" ht="14.4" x14ac:dyDescent="0.3">
      <c r="A364" s="1"/>
      <c r="C364" s="1"/>
    </row>
    <row r="365" spans="1:3" ht="14.4" x14ac:dyDescent="0.3">
      <c r="A365" s="1"/>
      <c r="C365" s="1"/>
    </row>
    <row r="366" spans="1:3" ht="14.4" x14ac:dyDescent="0.3">
      <c r="A366" s="1"/>
      <c r="C366" s="1"/>
    </row>
    <row r="367" spans="1:3" ht="14.4" x14ac:dyDescent="0.3">
      <c r="A367" s="1"/>
      <c r="C367" s="1"/>
    </row>
    <row r="368" spans="1:3" ht="14.4" x14ac:dyDescent="0.3">
      <c r="A368" s="1"/>
      <c r="C368" s="1"/>
    </row>
    <row r="369" spans="1:3" ht="14.4" x14ac:dyDescent="0.3">
      <c r="A369" s="1"/>
      <c r="C369" s="1"/>
    </row>
    <row r="370" spans="1:3" ht="14.4" x14ac:dyDescent="0.3">
      <c r="A370" s="1"/>
      <c r="C370" s="1"/>
    </row>
    <row r="371" spans="1:3" ht="14.4" x14ac:dyDescent="0.3">
      <c r="A371" s="1"/>
      <c r="C371" s="1"/>
    </row>
    <row r="372" spans="1:3" ht="14.4" x14ac:dyDescent="0.3">
      <c r="A372" s="1"/>
      <c r="C372" s="1"/>
    </row>
    <row r="373" spans="1:3" ht="14.4" x14ac:dyDescent="0.3">
      <c r="A373" s="1"/>
      <c r="C373" s="1"/>
    </row>
    <row r="374" spans="1:3" ht="14.4" x14ac:dyDescent="0.3">
      <c r="A374" s="1"/>
      <c r="C374" s="1"/>
    </row>
    <row r="375" spans="1:3" ht="14.4" x14ac:dyDescent="0.3">
      <c r="A375" s="1"/>
      <c r="C375" s="1"/>
    </row>
    <row r="376" spans="1:3" ht="14.4" x14ac:dyDescent="0.3">
      <c r="A376" s="1"/>
      <c r="C376" s="1"/>
    </row>
    <row r="377" spans="1:3" ht="14.4" x14ac:dyDescent="0.3">
      <c r="A377" s="1"/>
      <c r="C377" s="1"/>
    </row>
    <row r="378" spans="1:3" ht="14.4" x14ac:dyDescent="0.3">
      <c r="A378" s="1"/>
      <c r="C378" s="1"/>
    </row>
    <row r="379" spans="1:3" ht="14.4" x14ac:dyDescent="0.3">
      <c r="A379" s="1"/>
      <c r="C379" s="1"/>
    </row>
    <row r="380" spans="1:3" ht="14.4" x14ac:dyDescent="0.3">
      <c r="A380" s="1"/>
      <c r="C380" s="1"/>
    </row>
    <row r="381" spans="1:3" ht="14.4" x14ac:dyDescent="0.3">
      <c r="A381" s="1"/>
      <c r="C381" s="1"/>
    </row>
    <row r="382" spans="1:3" ht="14.4" x14ac:dyDescent="0.3">
      <c r="A382" s="1"/>
      <c r="C382" s="1"/>
    </row>
    <row r="383" spans="1:3" ht="14.4" x14ac:dyDescent="0.3">
      <c r="A383" s="1"/>
      <c r="C383" s="1"/>
    </row>
    <row r="384" spans="1:3" ht="14.4" x14ac:dyDescent="0.3">
      <c r="A384" s="1"/>
      <c r="C384" s="1"/>
    </row>
    <row r="385" spans="1:3" ht="14.4" x14ac:dyDescent="0.3">
      <c r="A385" s="1"/>
      <c r="C385" s="1"/>
    </row>
    <row r="386" spans="1:3" ht="14.4" x14ac:dyDescent="0.3">
      <c r="A386" s="1"/>
      <c r="C386" s="1"/>
    </row>
    <row r="387" spans="1:3" ht="14.4" x14ac:dyDescent="0.3">
      <c r="A387" s="1"/>
      <c r="C387" s="1"/>
    </row>
    <row r="388" spans="1:3" ht="14.4" x14ac:dyDescent="0.3">
      <c r="A388" s="1"/>
      <c r="C388" s="1"/>
    </row>
    <row r="389" spans="1:3" ht="14.4" x14ac:dyDescent="0.3">
      <c r="A389" s="1"/>
      <c r="C389" s="1"/>
    </row>
    <row r="390" spans="1:3" ht="14.4" x14ac:dyDescent="0.3">
      <c r="A390" s="1"/>
      <c r="C390" s="1"/>
    </row>
    <row r="391" spans="1:3" ht="14.4" x14ac:dyDescent="0.3">
      <c r="A391" s="1"/>
      <c r="C391" s="1"/>
    </row>
    <row r="392" spans="1:3" ht="14.4" x14ac:dyDescent="0.3">
      <c r="A392" s="1"/>
      <c r="C392" s="1"/>
    </row>
    <row r="393" spans="1:3" ht="14.4" x14ac:dyDescent="0.3">
      <c r="A393" s="1"/>
      <c r="C393" s="1"/>
    </row>
    <row r="394" spans="1:3" ht="14.4" x14ac:dyDescent="0.3">
      <c r="A394" s="1"/>
      <c r="C394" s="1"/>
    </row>
    <row r="395" spans="1:3" ht="14.4" x14ac:dyDescent="0.3">
      <c r="A395" s="1"/>
      <c r="C395" s="1"/>
    </row>
    <row r="396" spans="1:3" ht="14.4" x14ac:dyDescent="0.3">
      <c r="A396" s="1"/>
      <c r="C396" s="1"/>
    </row>
    <row r="397" spans="1:3" ht="14.4" x14ac:dyDescent="0.3">
      <c r="A397" s="1"/>
      <c r="C397" s="1"/>
    </row>
    <row r="398" spans="1:3" ht="14.4" x14ac:dyDescent="0.3">
      <c r="A398" s="1"/>
      <c r="C398" s="1"/>
    </row>
    <row r="399" spans="1:3" ht="14.4" x14ac:dyDescent="0.3">
      <c r="A399" s="1"/>
      <c r="C399" s="1"/>
    </row>
    <row r="400" spans="1:3" ht="14.4" x14ac:dyDescent="0.3">
      <c r="A400" s="1"/>
      <c r="C400" s="1"/>
    </row>
    <row r="401" spans="1:3" ht="14.4" x14ac:dyDescent="0.3">
      <c r="A401" s="1"/>
      <c r="C401" s="1"/>
    </row>
    <row r="402" spans="1:3" ht="14.4" x14ac:dyDescent="0.3">
      <c r="A402" s="1"/>
      <c r="C402" s="1"/>
    </row>
    <row r="403" spans="1:3" ht="14.4" x14ac:dyDescent="0.3">
      <c r="A403" s="1"/>
      <c r="C403" s="1"/>
    </row>
    <row r="404" spans="1:3" ht="14.4" x14ac:dyDescent="0.3">
      <c r="A404" s="1"/>
      <c r="C404" s="1"/>
    </row>
    <row r="405" spans="1:3" ht="14.4" x14ac:dyDescent="0.3">
      <c r="A405" s="1"/>
      <c r="C405" s="1"/>
    </row>
    <row r="406" spans="1:3" ht="14.4" x14ac:dyDescent="0.3">
      <c r="A406" s="1"/>
      <c r="C406" s="1"/>
    </row>
    <row r="407" spans="1:3" ht="14.4" x14ac:dyDescent="0.3">
      <c r="A407" s="1"/>
      <c r="C407" s="1"/>
    </row>
    <row r="408" spans="1:3" ht="14.4" x14ac:dyDescent="0.3">
      <c r="A408" s="1"/>
      <c r="C408" s="1"/>
    </row>
    <row r="409" spans="1:3" ht="14.4" x14ac:dyDescent="0.3">
      <c r="A409" s="1"/>
      <c r="C409" s="1"/>
    </row>
    <row r="410" spans="1:3" ht="14.4" x14ac:dyDescent="0.3">
      <c r="A410" s="1"/>
      <c r="C410" s="1"/>
    </row>
    <row r="411" spans="1:3" ht="14.4" x14ac:dyDescent="0.3">
      <c r="A411" s="1"/>
      <c r="C411" s="1"/>
    </row>
    <row r="412" spans="1:3" ht="14.4" x14ac:dyDescent="0.3">
      <c r="A412" s="1"/>
      <c r="C412" s="1"/>
    </row>
    <row r="413" spans="1:3" ht="14.4" x14ac:dyDescent="0.3">
      <c r="A413" s="1"/>
      <c r="C413" s="1"/>
    </row>
    <row r="414" spans="1:3" ht="14.4" x14ac:dyDescent="0.3">
      <c r="A414" s="1"/>
      <c r="C414" s="1"/>
    </row>
    <row r="415" spans="1:3" ht="14.4" x14ac:dyDescent="0.3">
      <c r="A415" s="1"/>
      <c r="C415" s="1"/>
    </row>
    <row r="416" spans="1:3" ht="14.4" x14ac:dyDescent="0.3">
      <c r="A416" s="1"/>
      <c r="C416" s="1"/>
    </row>
    <row r="417" spans="1:3" ht="14.4" x14ac:dyDescent="0.3">
      <c r="A417" s="1"/>
      <c r="C417" s="1"/>
    </row>
    <row r="418" spans="1:3" ht="14.4" x14ac:dyDescent="0.3">
      <c r="A418" s="1"/>
      <c r="C418" s="1"/>
    </row>
    <row r="419" spans="1:3" ht="14.4" x14ac:dyDescent="0.3">
      <c r="A419" s="1"/>
      <c r="C419" s="1"/>
    </row>
    <row r="420" spans="1:3" ht="14.4" x14ac:dyDescent="0.3">
      <c r="A420" s="1"/>
      <c r="C420" s="1"/>
    </row>
    <row r="421" spans="1:3" ht="14.4" x14ac:dyDescent="0.3">
      <c r="A421" s="1"/>
      <c r="C421" s="1"/>
    </row>
    <row r="422" spans="1:3" ht="14.4" x14ac:dyDescent="0.3">
      <c r="A422" s="1"/>
      <c r="C422" s="1"/>
    </row>
    <row r="423" spans="1:3" ht="14.4" x14ac:dyDescent="0.3">
      <c r="A423" s="1"/>
      <c r="C423" s="1"/>
    </row>
    <row r="424" spans="1:3" ht="14.4" x14ac:dyDescent="0.3">
      <c r="A424" s="1"/>
      <c r="C424" s="1"/>
    </row>
    <row r="425" spans="1:3" ht="14.4" x14ac:dyDescent="0.3">
      <c r="A425" s="1"/>
      <c r="C425" s="1"/>
    </row>
    <row r="426" spans="1:3" ht="14.4" x14ac:dyDescent="0.3">
      <c r="A426" s="1"/>
      <c r="C426" s="1"/>
    </row>
    <row r="427" spans="1:3" ht="14.4" x14ac:dyDescent="0.3">
      <c r="A427" s="1"/>
      <c r="C427" s="1"/>
    </row>
    <row r="428" spans="1:3" ht="14.4" x14ac:dyDescent="0.3">
      <c r="A428" s="1"/>
      <c r="C428" s="1"/>
    </row>
    <row r="429" spans="1:3" ht="14.4" x14ac:dyDescent="0.3">
      <c r="A429" s="1"/>
      <c r="C429" s="1"/>
    </row>
    <row r="430" spans="1:3" ht="14.4" x14ac:dyDescent="0.3">
      <c r="A430" s="1"/>
      <c r="C430" s="1"/>
    </row>
    <row r="431" spans="1:3" ht="14.4" x14ac:dyDescent="0.3">
      <c r="A431" s="1"/>
      <c r="C431" s="1"/>
    </row>
    <row r="432" spans="1:3" ht="14.4" x14ac:dyDescent="0.3">
      <c r="A432" s="1"/>
      <c r="C432" s="1"/>
    </row>
    <row r="433" spans="1:3" ht="14.4" x14ac:dyDescent="0.3">
      <c r="A433" s="1"/>
      <c r="C433" s="1"/>
    </row>
    <row r="434" spans="1:3" ht="14.4" x14ac:dyDescent="0.3">
      <c r="A434" s="1"/>
      <c r="C434" s="1"/>
    </row>
    <row r="435" spans="1:3" ht="14.4" x14ac:dyDescent="0.3">
      <c r="A435" s="1"/>
      <c r="C435" s="1"/>
    </row>
    <row r="436" spans="1:3" ht="14.4" x14ac:dyDescent="0.3">
      <c r="A436" s="1"/>
      <c r="C436" s="1"/>
    </row>
    <row r="437" spans="1:3" ht="14.4" x14ac:dyDescent="0.3">
      <c r="A437" s="1"/>
      <c r="C437" s="1"/>
    </row>
    <row r="438" spans="1:3" ht="14.4" x14ac:dyDescent="0.3">
      <c r="A438" s="1"/>
      <c r="C438" s="1"/>
    </row>
    <row r="439" spans="1:3" ht="14.4" x14ac:dyDescent="0.3">
      <c r="A439" s="1"/>
      <c r="C439" s="1"/>
    </row>
    <row r="440" spans="1:3" ht="14.4" x14ac:dyDescent="0.3">
      <c r="A440" s="1"/>
      <c r="C440" s="1"/>
    </row>
    <row r="441" spans="1:3" ht="14.4" x14ac:dyDescent="0.3">
      <c r="A441" s="1"/>
      <c r="C441" s="1"/>
    </row>
    <row r="442" spans="1:3" ht="14.4" x14ac:dyDescent="0.3">
      <c r="A442" s="1"/>
      <c r="C442" s="1"/>
    </row>
    <row r="443" spans="1:3" ht="14.4" x14ac:dyDescent="0.3">
      <c r="A443" s="1"/>
      <c r="C443" s="1"/>
    </row>
    <row r="444" spans="1:3" ht="14.4" x14ac:dyDescent="0.3">
      <c r="A444" s="1"/>
      <c r="C444" s="1"/>
    </row>
    <row r="445" spans="1:3" ht="14.4" x14ac:dyDescent="0.3">
      <c r="A445" s="1"/>
      <c r="C445" s="1"/>
    </row>
    <row r="446" spans="1:3" ht="14.4" x14ac:dyDescent="0.3">
      <c r="A446" s="1"/>
      <c r="C446" s="1"/>
    </row>
    <row r="447" spans="1:3" ht="14.4" x14ac:dyDescent="0.3">
      <c r="A447" s="1"/>
      <c r="C447" s="1"/>
    </row>
    <row r="448" spans="1:3" ht="14.4" x14ac:dyDescent="0.3">
      <c r="A448" s="1"/>
      <c r="C448" s="1"/>
    </row>
    <row r="449" spans="1:3" ht="14.4" x14ac:dyDescent="0.3">
      <c r="A449" s="1"/>
      <c r="C449" s="1"/>
    </row>
    <row r="450" spans="1:3" ht="14.4" x14ac:dyDescent="0.3">
      <c r="A450" s="1"/>
      <c r="C450" s="1"/>
    </row>
    <row r="451" spans="1:3" ht="14.4" x14ac:dyDescent="0.3">
      <c r="A451" s="1"/>
      <c r="C451" s="1"/>
    </row>
    <row r="452" spans="1:3" ht="14.4" x14ac:dyDescent="0.3">
      <c r="A452" s="1"/>
      <c r="C452" s="1"/>
    </row>
    <row r="453" spans="1:3" ht="14.4" x14ac:dyDescent="0.3">
      <c r="A453" s="1"/>
      <c r="C453" s="1"/>
    </row>
    <row r="454" spans="1:3" ht="14.4" x14ac:dyDescent="0.3">
      <c r="A454" s="1"/>
      <c r="C454" s="1"/>
    </row>
    <row r="455" spans="1:3" ht="14.4" x14ac:dyDescent="0.3">
      <c r="A455" s="1"/>
      <c r="C455" s="1"/>
    </row>
    <row r="456" spans="1:3" ht="14.4" x14ac:dyDescent="0.3">
      <c r="A456" s="1"/>
      <c r="C456" s="1"/>
    </row>
    <row r="457" spans="1:3" ht="14.4" x14ac:dyDescent="0.3">
      <c r="A457" s="1"/>
      <c r="C457" s="1"/>
    </row>
    <row r="458" spans="1:3" ht="14.4" x14ac:dyDescent="0.3">
      <c r="A458" s="1"/>
      <c r="C458" s="1"/>
    </row>
    <row r="459" spans="1:3" ht="14.4" x14ac:dyDescent="0.3">
      <c r="A459" s="1"/>
      <c r="C459" s="1"/>
    </row>
    <row r="460" spans="1:3" ht="14.4" x14ac:dyDescent="0.3">
      <c r="A460" s="1"/>
      <c r="C460" s="1"/>
    </row>
    <row r="461" spans="1:3" ht="14.4" x14ac:dyDescent="0.3">
      <c r="A461" s="1"/>
      <c r="C461" s="1"/>
    </row>
    <row r="462" spans="1:3" ht="14.4" x14ac:dyDescent="0.3">
      <c r="A462" s="1"/>
      <c r="C462" s="1"/>
    </row>
    <row r="463" spans="1:3" ht="14.4" x14ac:dyDescent="0.3">
      <c r="A463" s="1"/>
      <c r="C463" s="1"/>
    </row>
    <row r="464" spans="1:3" ht="14.4" x14ac:dyDescent="0.3">
      <c r="A464" s="1"/>
      <c r="C464" s="1"/>
    </row>
    <row r="465" spans="1:3" ht="14.4" x14ac:dyDescent="0.3">
      <c r="A465" s="1"/>
      <c r="C465" s="1"/>
    </row>
    <row r="466" spans="1:3" ht="14.4" x14ac:dyDescent="0.3">
      <c r="A466" s="1"/>
      <c r="C466" s="1"/>
    </row>
    <row r="467" spans="1:3" ht="14.4" x14ac:dyDescent="0.3">
      <c r="A467" s="1"/>
      <c r="C467" s="1"/>
    </row>
    <row r="468" spans="1:3" ht="14.4" x14ac:dyDescent="0.3">
      <c r="A468" s="1"/>
      <c r="C468" s="1"/>
    </row>
    <row r="469" spans="1:3" ht="14.4" x14ac:dyDescent="0.3">
      <c r="A469" s="1"/>
      <c r="C469" s="1"/>
    </row>
    <row r="470" spans="1:3" ht="14.4" x14ac:dyDescent="0.3">
      <c r="A470" s="1"/>
      <c r="C470" s="1"/>
    </row>
    <row r="471" spans="1:3" ht="14.4" x14ac:dyDescent="0.3">
      <c r="A471" s="1"/>
      <c r="C471" s="1"/>
    </row>
    <row r="472" spans="1:3" ht="14.4" x14ac:dyDescent="0.3">
      <c r="A472" s="1"/>
      <c r="C472" s="1"/>
    </row>
    <row r="473" spans="1:3" ht="14.4" x14ac:dyDescent="0.3">
      <c r="A473" s="1"/>
      <c r="C473" s="1"/>
    </row>
    <row r="474" spans="1:3" ht="14.4" x14ac:dyDescent="0.3">
      <c r="A474" s="1"/>
      <c r="C474" s="1"/>
    </row>
    <row r="475" spans="1:3" ht="14.4" x14ac:dyDescent="0.3">
      <c r="A475" s="1"/>
      <c r="C475" s="1"/>
    </row>
    <row r="476" spans="1:3" ht="14.4" x14ac:dyDescent="0.3">
      <c r="A476" s="1"/>
      <c r="C476" s="1"/>
    </row>
    <row r="477" spans="1:3" ht="14.4" x14ac:dyDescent="0.3">
      <c r="A477" s="1"/>
      <c r="C477" s="1"/>
    </row>
    <row r="478" spans="1:3" ht="14.4" x14ac:dyDescent="0.3">
      <c r="A478" s="1"/>
      <c r="C478" s="1"/>
    </row>
    <row r="479" spans="1:3" ht="14.4" x14ac:dyDescent="0.3">
      <c r="A479" s="1"/>
      <c r="C479" s="1"/>
    </row>
    <row r="480" spans="1:3" ht="14.4" x14ac:dyDescent="0.3">
      <c r="A480" s="1"/>
      <c r="C480" s="1"/>
    </row>
    <row r="481" spans="1:3" ht="14.4" x14ac:dyDescent="0.3">
      <c r="A481" s="1"/>
      <c r="C481" s="1"/>
    </row>
    <row r="482" spans="1:3" ht="14.4" x14ac:dyDescent="0.3">
      <c r="A482" s="1"/>
      <c r="C482" s="1"/>
    </row>
    <row r="483" spans="1:3" ht="14.4" x14ac:dyDescent="0.3">
      <c r="A483" s="1"/>
      <c r="C483" s="1"/>
    </row>
    <row r="484" spans="1:3" ht="14.4" x14ac:dyDescent="0.3">
      <c r="A484" s="1"/>
      <c r="C484" s="1"/>
    </row>
    <row r="485" spans="1:3" ht="14.4" x14ac:dyDescent="0.3">
      <c r="A485" s="1"/>
      <c r="C485" s="1"/>
    </row>
    <row r="486" spans="1:3" ht="14.4" x14ac:dyDescent="0.3">
      <c r="A486" s="1"/>
      <c r="C486" s="1"/>
    </row>
    <row r="487" spans="1:3" ht="14.4" x14ac:dyDescent="0.3">
      <c r="A487" s="1"/>
      <c r="C487" s="1"/>
    </row>
    <row r="488" spans="1:3" ht="14.4" x14ac:dyDescent="0.3">
      <c r="A488" s="1"/>
      <c r="C488" s="1"/>
    </row>
    <row r="489" spans="1:3" ht="14.4" x14ac:dyDescent="0.3">
      <c r="A489" s="1"/>
      <c r="C489" s="1"/>
    </row>
    <row r="490" spans="1:3" ht="14.4" x14ac:dyDescent="0.3">
      <c r="A490" s="1"/>
      <c r="C490" s="1"/>
    </row>
    <row r="491" spans="1:3" ht="14.4" x14ac:dyDescent="0.3">
      <c r="A491" s="1"/>
      <c r="C491" s="1"/>
    </row>
    <row r="492" spans="1:3" ht="14.4" x14ac:dyDescent="0.3">
      <c r="A492" s="1"/>
      <c r="C492" s="1"/>
    </row>
    <row r="493" spans="1:3" ht="14.4" x14ac:dyDescent="0.3">
      <c r="A493" s="1"/>
      <c r="C493" s="1"/>
    </row>
    <row r="494" spans="1:3" ht="14.4" x14ac:dyDescent="0.3">
      <c r="A494" s="1"/>
      <c r="C494" s="1"/>
    </row>
    <row r="495" spans="1:3" ht="14.4" x14ac:dyDescent="0.3">
      <c r="A495" s="1"/>
      <c r="C495" s="1"/>
    </row>
    <row r="496" spans="1:3" ht="14.4" x14ac:dyDescent="0.3">
      <c r="A496" s="1"/>
      <c r="C496" s="1"/>
    </row>
    <row r="497" spans="1:3" ht="14.4" x14ac:dyDescent="0.3">
      <c r="A497" s="1"/>
      <c r="C497" s="1"/>
    </row>
    <row r="498" spans="1:3" ht="14.4" x14ac:dyDescent="0.3">
      <c r="A498" s="1"/>
      <c r="C498" s="1"/>
    </row>
    <row r="499" spans="1:3" ht="14.4" x14ac:dyDescent="0.3">
      <c r="A499" s="1"/>
      <c r="C499" s="1"/>
    </row>
    <row r="500" spans="1:3" ht="14.4" x14ac:dyDescent="0.3">
      <c r="A500" s="1"/>
      <c r="C500" s="1"/>
    </row>
    <row r="501" spans="1:3" ht="14.4" x14ac:dyDescent="0.3">
      <c r="A501" s="1"/>
      <c r="C501" s="1"/>
    </row>
    <row r="502" spans="1:3" ht="14.4" x14ac:dyDescent="0.3">
      <c r="A502" s="1"/>
      <c r="C502" s="1"/>
    </row>
    <row r="503" spans="1:3" ht="14.4" x14ac:dyDescent="0.3">
      <c r="A503" s="1"/>
      <c r="C503" s="1"/>
    </row>
    <row r="504" spans="1:3" ht="14.4" x14ac:dyDescent="0.3">
      <c r="A504" s="1"/>
      <c r="C504" s="1"/>
    </row>
    <row r="505" spans="1:3" ht="14.4" x14ac:dyDescent="0.3">
      <c r="A505" s="1"/>
      <c r="C505" s="1"/>
    </row>
    <row r="506" spans="1:3" ht="14.4" x14ac:dyDescent="0.3">
      <c r="A506" s="1"/>
      <c r="C506" s="1"/>
    </row>
    <row r="507" spans="1:3" ht="14.4" x14ac:dyDescent="0.3">
      <c r="A507" s="1"/>
      <c r="C507" s="1"/>
    </row>
    <row r="508" spans="1:3" ht="14.4" x14ac:dyDescent="0.3">
      <c r="A508" s="1"/>
      <c r="C508" s="1"/>
    </row>
    <row r="509" spans="1:3" ht="14.4" x14ac:dyDescent="0.3">
      <c r="A509" s="1"/>
      <c r="C509" s="1"/>
    </row>
    <row r="510" spans="1:3" ht="14.4" x14ac:dyDescent="0.3">
      <c r="A510" s="1"/>
      <c r="C510" s="1"/>
    </row>
    <row r="511" spans="1:3" ht="14.4" x14ac:dyDescent="0.3">
      <c r="A511" s="1"/>
      <c r="C511" s="1"/>
    </row>
    <row r="512" spans="1:3" ht="14.4" x14ac:dyDescent="0.3">
      <c r="A512" s="1"/>
      <c r="C512" s="1"/>
    </row>
    <row r="513" spans="1:3" ht="14.4" x14ac:dyDescent="0.3">
      <c r="A513" s="1"/>
      <c r="C513" s="1"/>
    </row>
    <row r="514" spans="1:3" ht="14.4" x14ac:dyDescent="0.3">
      <c r="A514" s="1"/>
      <c r="C514" s="1"/>
    </row>
    <row r="515" spans="1:3" ht="14.4" x14ac:dyDescent="0.3">
      <c r="A515" s="1"/>
      <c r="C515" s="1"/>
    </row>
    <row r="516" spans="1:3" ht="14.4" x14ac:dyDescent="0.3">
      <c r="A516" s="1"/>
      <c r="C516" s="1"/>
    </row>
    <row r="517" spans="1:3" ht="14.4" x14ac:dyDescent="0.3">
      <c r="A517" s="1"/>
      <c r="C517" s="1"/>
    </row>
    <row r="518" spans="1:3" ht="14.4" x14ac:dyDescent="0.3">
      <c r="A518" s="1"/>
      <c r="C518" s="1"/>
    </row>
    <row r="519" spans="1:3" ht="14.4" x14ac:dyDescent="0.3">
      <c r="A519" s="1"/>
      <c r="C519" s="1"/>
    </row>
    <row r="520" spans="1:3" ht="14.4" x14ac:dyDescent="0.3">
      <c r="A520" s="1"/>
      <c r="C520" s="1"/>
    </row>
    <row r="521" spans="1:3" ht="14.4" x14ac:dyDescent="0.3">
      <c r="A521" s="1"/>
      <c r="C521" s="1"/>
    </row>
    <row r="522" spans="1:3" ht="14.4" x14ac:dyDescent="0.3">
      <c r="A522" s="1"/>
      <c r="C522" s="1"/>
    </row>
    <row r="523" spans="1:3" ht="14.4" x14ac:dyDescent="0.3">
      <c r="A523" s="1"/>
      <c r="C523" s="1"/>
    </row>
    <row r="524" spans="1:3" ht="14.4" x14ac:dyDescent="0.3">
      <c r="A524" s="1"/>
      <c r="C524" s="1"/>
    </row>
    <row r="525" spans="1:3" ht="14.4" x14ac:dyDescent="0.3">
      <c r="A525" s="1"/>
      <c r="C525" s="1"/>
    </row>
    <row r="526" spans="1:3" ht="14.4" x14ac:dyDescent="0.3">
      <c r="A526" s="1"/>
      <c r="C526" s="1"/>
    </row>
    <row r="527" spans="1:3" ht="14.4" x14ac:dyDescent="0.3">
      <c r="A527" s="1"/>
      <c r="C527" s="1"/>
    </row>
    <row r="528" spans="1:3" ht="14.4" x14ac:dyDescent="0.3">
      <c r="A528" s="1"/>
      <c r="C528" s="1"/>
    </row>
    <row r="529" spans="1:3" ht="14.4" x14ac:dyDescent="0.3">
      <c r="A529" s="1"/>
      <c r="C529" s="1"/>
    </row>
    <row r="530" spans="1:3" ht="14.4" x14ac:dyDescent="0.3">
      <c r="A530" s="1"/>
      <c r="C530" s="1"/>
    </row>
    <row r="531" spans="1:3" ht="14.4" x14ac:dyDescent="0.3">
      <c r="A531" s="1"/>
      <c r="C531" s="1"/>
    </row>
    <row r="532" spans="1:3" ht="14.4" x14ac:dyDescent="0.3">
      <c r="A532" s="1"/>
      <c r="C532" s="1"/>
    </row>
    <row r="533" spans="1:3" ht="14.4" x14ac:dyDescent="0.3">
      <c r="A533" s="1"/>
      <c r="C533" s="1"/>
    </row>
    <row r="534" spans="1:3" ht="14.4" x14ac:dyDescent="0.3">
      <c r="A534" s="1"/>
      <c r="C534" s="1"/>
    </row>
    <row r="535" spans="1:3" ht="14.4" x14ac:dyDescent="0.3">
      <c r="A535" s="1"/>
      <c r="C535" s="1"/>
    </row>
    <row r="536" spans="1:3" ht="14.4" x14ac:dyDescent="0.3">
      <c r="A536" s="1"/>
      <c r="C536" s="1"/>
    </row>
    <row r="537" spans="1:3" ht="14.4" x14ac:dyDescent="0.3">
      <c r="A537" s="1"/>
      <c r="C537" s="1"/>
    </row>
    <row r="538" spans="1:3" ht="14.4" x14ac:dyDescent="0.3">
      <c r="A538" s="1"/>
      <c r="C538" s="1"/>
    </row>
    <row r="539" spans="1:3" ht="14.4" x14ac:dyDescent="0.3">
      <c r="A539" s="1"/>
      <c r="C539" s="1"/>
    </row>
    <row r="540" spans="1:3" ht="14.4" x14ac:dyDescent="0.3">
      <c r="A540" s="1"/>
      <c r="C540" s="1"/>
    </row>
    <row r="541" spans="1:3" ht="14.4" x14ac:dyDescent="0.3">
      <c r="A541" s="1"/>
      <c r="C541" s="1"/>
    </row>
    <row r="542" spans="1:3" ht="14.4" x14ac:dyDescent="0.3">
      <c r="A542" s="1"/>
      <c r="C542" s="1"/>
    </row>
    <row r="543" spans="1:3" ht="14.4" x14ac:dyDescent="0.3">
      <c r="A543" s="1"/>
      <c r="C543" s="1"/>
    </row>
    <row r="544" spans="1:3" ht="14.4" x14ac:dyDescent="0.3">
      <c r="A544" s="1"/>
      <c r="C544" s="1"/>
    </row>
    <row r="545" spans="1:3" ht="14.4" x14ac:dyDescent="0.3">
      <c r="A545" s="1"/>
      <c r="C545" s="1"/>
    </row>
    <row r="546" spans="1:3" ht="14.4" x14ac:dyDescent="0.3">
      <c r="A546" s="1"/>
      <c r="C546" s="1"/>
    </row>
    <row r="547" spans="1:3" ht="14.4" x14ac:dyDescent="0.3">
      <c r="A547" s="1"/>
      <c r="C547" s="1"/>
    </row>
    <row r="548" spans="1:3" ht="14.4" x14ac:dyDescent="0.3">
      <c r="A548" s="1"/>
      <c r="C548" s="1"/>
    </row>
    <row r="549" spans="1:3" ht="14.4" x14ac:dyDescent="0.3">
      <c r="A549" s="1"/>
      <c r="C549" s="1"/>
    </row>
    <row r="550" spans="1:3" ht="14.4" x14ac:dyDescent="0.3">
      <c r="A550" s="1"/>
      <c r="C550" s="1"/>
    </row>
    <row r="551" spans="1:3" ht="14.4" x14ac:dyDescent="0.3">
      <c r="A551" s="1"/>
      <c r="C551" s="1"/>
    </row>
    <row r="552" spans="1:3" ht="14.4" x14ac:dyDescent="0.3">
      <c r="A552" s="1"/>
      <c r="C552" s="1"/>
    </row>
    <row r="553" spans="1:3" ht="14.4" x14ac:dyDescent="0.3">
      <c r="A553" s="1"/>
      <c r="C553" s="1"/>
    </row>
    <row r="554" spans="1:3" ht="14.4" x14ac:dyDescent="0.3">
      <c r="A554" s="1"/>
      <c r="C554" s="1"/>
    </row>
    <row r="555" spans="1:3" ht="14.4" x14ac:dyDescent="0.3">
      <c r="A555" s="1"/>
      <c r="C555" s="1"/>
    </row>
    <row r="556" spans="1:3" ht="14.4" x14ac:dyDescent="0.3">
      <c r="A556" s="1"/>
      <c r="C556" s="1"/>
    </row>
    <row r="557" spans="1:3" ht="14.4" x14ac:dyDescent="0.3">
      <c r="A557" s="1"/>
      <c r="C557" s="1"/>
    </row>
    <row r="558" spans="1:3" ht="14.4" x14ac:dyDescent="0.3">
      <c r="A558" s="1"/>
      <c r="C558" s="1"/>
    </row>
    <row r="559" spans="1:3" ht="14.4" x14ac:dyDescent="0.3">
      <c r="A559" s="1"/>
      <c r="C559" s="1"/>
    </row>
    <row r="560" spans="1:3" ht="14.4" x14ac:dyDescent="0.3">
      <c r="A560" s="1"/>
      <c r="C560" s="1"/>
    </row>
    <row r="561" spans="1:3" ht="14.4" x14ac:dyDescent="0.3">
      <c r="A561" s="1"/>
      <c r="C561" s="1"/>
    </row>
    <row r="562" spans="1:3" ht="14.4" x14ac:dyDescent="0.3">
      <c r="A562" s="1"/>
      <c r="C562" s="1"/>
    </row>
    <row r="563" spans="1:3" ht="14.4" x14ac:dyDescent="0.3">
      <c r="A563" s="1"/>
      <c r="C563" s="1"/>
    </row>
    <row r="564" spans="1:3" ht="14.4" x14ac:dyDescent="0.3">
      <c r="A564" s="1"/>
      <c r="C564" s="1"/>
    </row>
    <row r="565" spans="1:3" ht="14.4" x14ac:dyDescent="0.3">
      <c r="A565" s="1"/>
      <c r="C565" s="1"/>
    </row>
    <row r="566" spans="1:3" ht="14.4" x14ac:dyDescent="0.3">
      <c r="A566" s="1"/>
      <c r="C566" s="1"/>
    </row>
    <row r="567" spans="1:3" ht="14.4" x14ac:dyDescent="0.3">
      <c r="A567" s="1"/>
      <c r="C567" s="1"/>
    </row>
    <row r="568" spans="1:3" ht="14.4" x14ac:dyDescent="0.3">
      <c r="A568" s="1"/>
      <c r="C568" s="1"/>
    </row>
    <row r="569" spans="1:3" ht="14.4" x14ac:dyDescent="0.3">
      <c r="A569" s="1"/>
      <c r="C569" s="1"/>
    </row>
    <row r="570" spans="1:3" ht="14.4" x14ac:dyDescent="0.3">
      <c r="A570" s="1"/>
      <c r="C570" s="1"/>
    </row>
    <row r="571" spans="1:3" ht="14.4" x14ac:dyDescent="0.3">
      <c r="A571" s="1"/>
      <c r="C571" s="1"/>
    </row>
    <row r="572" spans="1:3" ht="14.4" x14ac:dyDescent="0.3">
      <c r="A572" s="1"/>
      <c r="C572" s="1"/>
    </row>
    <row r="573" spans="1:3" ht="14.4" x14ac:dyDescent="0.3">
      <c r="A573" s="1"/>
      <c r="C573" s="1"/>
    </row>
    <row r="574" spans="1:3" ht="14.4" x14ac:dyDescent="0.3">
      <c r="A574" s="1"/>
      <c r="C574" s="1"/>
    </row>
    <row r="575" spans="1:3" ht="14.4" x14ac:dyDescent="0.3">
      <c r="A575" s="1"/>
      <c r="C575" s="1"/>
    </row>
    <row r="576" spans="1:3" ht="14.4" x14ac:dyDescent="0.3">
      <c r="A576" s="1"/>
      <c r="C576" s="1"/>
    </row>
    <row r="577" spans="1:3" ht="14.4" x14ac:dyDescent="0.3">
      <c r="A577" s="1"/>
      <c r="C577" s="1"/>
    </row>
    <row r="578" spans="1:3" ht="14.4" x14ac:dyDescent="0.3">
      <c r="A578" s="1"/>
      <c r="C578" s="1"/>
    </row>
    <row r="579" spans="1:3" ht="14.4" x14ac:dyDescent="0.3">
      <c r="A579" s="1"/>
      <c r="C579" s="1"/>
    </row>
    <row r="580" spans="1:3" ht="14.4" x14ac:dyDescent="0.3">
      <c r="A580" s="1"/>
      <c r="C580" s="1"/>
    </row>
    <row r="581" spans="1:3" ht="14.4" x14ac:dyDescent="0.3">
      <c r="A581" s="1"/>
      <c r="C581" s="1"/>
    </row>
    <row r="582" spans="1:3" ht="14.4" x14ac:dyDescent="0.3">
      <c r="A582" s="1"/>
      <c r="C582" s="1"/>
    </row>
    <row r="583" spans="1:3" ht="14.4" x14ac:dyDescent="0.3">
      <c r="A583" s="1"/>
      <c r="C583" s="1"/>
    </row>
    <row r="584" spans="1:3" ht="14.4" x14ac:dyDescent="0.3">
      <c r="A584" s="1"/>
      <c r="C584" s="1"/>
    </row>
    <row r="585" spans="1:3" ht="14.4" x14ac:dyDescent="0.3">
      <c r="A585" s="1"/>
      <c r="C585" s="1"/>
    </row>
    <row r="586" spans="1:3" ht="14.4" x14ac:dyDescent="0.3">
      <c r="A586" s="1"/>
      <c r="C586" s="1"/>
    </row>
    <row r="587" spans="1:3" ht="14.4" x14ac:dyDescent="0.3">
      <c r="A587" s="1"/>
      <c r="C587" s="1"/>
    </row>
    <row r="588" spans="1:3" ht="14.4" x14ac:dyDescent="0.3">
      <c r="A588" s="1"/>
      <c r="C588" s="1"/>
    </row>
    <row r="589" spans="1:3" ht="14.4" x14ac:dyDescent="0.3">
      <c r="A589" s="1"/>
      <c r="C589" s="1"/>
    </row>
    <row r="590" spans="1:3" ht="14.4" x14ac:dyDescent="0.3">
      <c r="A590" s="1"/>
      <c r="C590" s="1"/>
    </row>
    <row r="591" spans="1:3" ht="14.4" x14ac:dyDescent="0.3">
      <c r="A591" s="1"/>
      <c r="C591" s="1"/>
    </row>
    <row r="592" spans="1:3" ht="14.4" x14ac:dyDescent="0.3">
      <c r="A592" s="1"/>
      <c r="C592" s="1"/>
    </row>
    <row r="593" spans="1:3" ht="14.4" x14ac:dyDescent="0.3">
      <c r="A593" s="1"/>
      <c r="C593" s="1"/>
    </row>
    <row r="594" spans="1:3" ht="14.4" x14ac:dyDescent="0.3">
      <c r="A594" s="1"/>
      <c r="C594" s="1"/>
    </row>
    <row r="595" spans="1:3" ht="14.4" x14ac:dyDescent="0.3">
      <c r="A595" s="1"/>
      <c r="C595" s="1"/>
    </row>
    <row r="596" spans="1:3" ht="14.4" x14ac:dyDescent="0.3">
      <c r="A596" s="1"/>
      <c r="C596" s="1"/>
    </row>
    <row r="597" spans="1:3" ht="14.4" x14ac:dyDescent="0.3">
      <c r="A597" s="1"/>
      <c r="C597" s="1"/>
    </row>
    <row r="598" spans="1:3" ht="14.4" x14ac:dyDescent="0.3">
      <c r="A598" s="1"/>
      <c r="C598" s="1"/>
    </row>
    <row r="599" spans="1:3" ht="14.4" x14ac:dyDescent="0.3">
      <c r="A599" s="1"/>
      <c r="C599" s="1"/>
    </row>
    <row r="600" spans="1:3" ht="14.4" x14ac:dyDescent="0.3">
      <c r="A600" s="1"/>
      <c r="C600" s="1"/>
    </row>
    <row r="601" spans="1:3" ht="14.4" x14ac:dyDescent="0.3">
      <c r="A601" s="1"/>
      <c r="C601" s="1"/>
    </row>
    <row r="602" spans="1:3" ht="14.4" x14ac:dyDescent="0.3">
      <c r="A602" s="1"/>
      <c r="C602" s="1"/>
    </row>
    <row r="603" spans="1:3" ht="14.4" x14ac:dyDescent="0.3">
      <c r="A603" s="1"/>
      <c r="C603" s="1"/>
    </row>
    <row r="604" spans="1:3" ht="14.4" x14ac:dyDescent="0.3">
      <c r="A604" s="1"/>
      <c r="C604" s="1"/>
    </row>
    <row r="605" spans="1:3" ht="14.4" x14ac:dyDescent="0.3">
      <c r="A605" s="1"/>
      <c r="C605" s="1"/>
    </row>
    <row r="606" spans="1:3" ht="14.4" x14ac:dyDescent="0.3">
      <c r="A606" s="1"/>
      <c r="C606" s="1"/>
    </row>
    <row r="607" spans="1:3" ht="14.4" x14ac:dyDescent="0.3">
      <c r="A607" s="1"/>
      <c r="C607" s="1"/>
    </row>
    <row r="608" spans="1:3" ht="14.4" x14ac:dyDescent="0.3">
      <c r="A608" s="1"/>
      <c r="C608" s="1"/>
    </row>
    <row r="609" spans="1:3" ht="14.4" x14ac:dyDescent="0.3">
      <c r="A609" s="1"/>
      <c r="C609" s="1"/>
    </row>
    <row r="610" spans="1:3" ht="14.4" x14ac:dyDescent="0.3">
      <c r="A610" s="1"/>
      <c r="C610" s="1"/>
    </row>
    <row r="611" spans="1:3" ht="14.4" x14ac:dyDescent="0.3">
      <c r="A611" s="1"/>
      <c r="C611" s="1"/>
    </row>
    <row r="612" spans="1:3" ht="14.4" x14ac:dyDescent="0.3">
      <c r="A612" s="1"/>
      <c r="C612" s="1"/>
    </row>
    <row r="613" spans="1:3" ht="14.4" x14ac:dyDescent="0.3">
      <c r="A613" s="1"/>
      <c r="C613" s="1"/>
    </row>
    <row r="614" spans="1:3" ht="14.4" x14ac:dyDescent="0.3">
      <c r="A614" s="1"/>
      <c r="C614" s="1"/>
    </row>
    <row r="615" spans="1:3" ht="14.4" x14ac:dyDescent="0.3">
      <c r="A615" s="1"/>
      <c r="C615" s="1"/>
    </row>
    <row r="616" spans="1:3" ht="14.4" x14ac:dyDescent="0.3">
      <c r="A616" s="1"/>
      <c r="C616" s="1"/>
    </row>
    <row r="617" spans="1:3" ht="14.4" x14ac:dyDescent="0.3">
      <c r="A617" s="1"/>
      <c r="C617" s="1"/>
    </row>
    <row r="618" spans="1:3" ht="14.4" x14ac:dyDescent="0.3">
      <c r="A618" s="1"/>
      <c r="C618" s="1"/>
    </row>
    <row r="619" spans="1:3" ht="14.4" x14ac:dyDescent="0.3">
      <c r="A619" s="1"/>
      <c r="C619" s="1"/>
    </row>
    <row r="620" spans="1:3" ht="14.4" x14ac:dyDescent="0.3">
      <c r="A620" s="1"/>
      <c r="C620" s="1"/>
    </row>
    <row r="621" spans="1:3" ht="14.4" x14ac:dyDescent="0.3">
      <c r="A621" s="1"/>
      <c r="C621" s="1"/>
    </row>
    <row r="622" spans="1:3" ht="14.4" x14ac:dyDescent="0.3">
      <c r="A622" s="1"/>
      <c r="C622" s="1"/>
    </row>
    <row r="623" spans="1:3" ht="14.4" x14ac:dyDescent="0.3">
      <c r="A623" s="1"/>
      <c r="C623" s="1"/>
    </row>
    <row r="624" spans="1:3" ht="14.4" x14ac:dyDescent="0.3">
      <c r="A624" s="1"/>
      <c r="C624" s="1"/>
    </row>
    <row r="625" spans="1:3" ht="14.4" x14ac:dyDescent="0.3">
      <c r="A625" s="1"/>
      <c r="C625" s="1"/>
    </row>
    <row r="626" spans="1:3" ht="14.4" x14ac:dyDescent="0.3">
      <c r="A626" s="1"/>
      <c r="C626" s="1"/>
    </row>
    <row r="627" spans="1:3" ht="14.4" x14ac:dyDescent="0.3">
      <c r="A627" s="1"/>
      <c r="C627" s="1"/>
    </row>
    <row r="628" spans="1:3" ht="14.4" x14ac:dyDescent="0.3">
      <c r="A628" s="1"/>
      <c r="C628" s="1"/>
    </row>
    <row r="629" spans="1:3" ht="14.4" x14ac:dyDescent="0.3">
      <c r="A629" s="1"/>
      <c r="C629" s="1"/>
    </row>
    <row r="630" spans="1:3" ht="14.4" x14ac:dyDescent="0.3">
      <c r="A630" s="1"/>
      <c r="C630" s="1"/>
    </row>
    <row r="631" spans="1:3" ht="14.4" x14ac:dyDescent="0.3">
      <c r="A631" s="1"/>
      <c r="C631" s="1"/>
    </row>
    <row r="632" spans="1:3" ht="14.4" x14ac:dyDescent="0.3">
      <c r="A632" s="1"/>
      <c r="C632" s="1"/>
    </row>
    <row r="633" spans="1:3" ht="14.4" x14ac:dyDescent="0.3">
      <c r="A633" s="1"/>
      <c r="C633" s="1"/>
    </row>
    <row r="634" spans="1:3" ht="14.4" x14ac:dyDescent="0.3">
      <c r="A634" s="1"/>
      <c r="C634" s="1"/>
    </row>
    <row r="635" spans="1:3" ht="14.4" x14ac:dyDescent="0.3">
      <c r="A635" s="1"/>
      <c r="C635" s="1"/>
    </row>
    <row r="636" spans="1:3" ht="14.4" x14ac:dyDescent="0.3">
      <c r="A636" s="1"/>
      <c r="C636" s="1"/>
    </row>
    <row r="637" spans="1:3" ht="14.4" x14ac:dyDescent="0.3">
      <c r="A637" s="1"/>
      <c r="C637" s="1"/>
    </row>
    <row r="638" spans="1:3" ht="14.4" x14ac:dyDescent="0.3">
      <c r="A638" s="1"/>
      <c r="C638" s="1"/>
    </row>
    <row r="639" spans="1:3" ht="14.4" x14ac:dyDescent="0.3">
      <c r="A639" s="1"/>
      <c r="C639" s="1"/>
    </row>
    <row r="640" spans="1:3" ht="14.4" x14ac:dyDescent="0.3">
      <c r="A640" s="1"/>
      <c r="C640" s="1"/>
    </row>
    <row r="641" spans="1:3" ht="14.4" x14ac:dyDescent="0.3">
      <c r="A641" s="1"/>
      <c r="C641" s="1"/>
    </row>
    <row r="642" spans="1:3" ht="14.4" x14ac:dyDescent="0.3">
      <c r="A642" s="1"/>
      <c r="C642" s="1"/>
    </row>
    <row r="643" spans="1:3" ht="14.4" x14ac:dyDescent="0.3">
      <c r="A643" s="1"/>
      <c r="C643" s="1"/>
    </row>
    <row r="644" spans="1:3" ht="14.4" x14ac:dyDescent="0.3">
      <c r="A644" s="1"/>
      <c r="C644" s="1"/>
    </row>
    <row r="645" spans="1:3" ht="14.4" x14ac:dyDescent="0.3">
      <c r="A645" s="1"/>
      <c r="C645" s="1"/>
    </row>
    <row r="646" spans="1:3" ht="14.4" x14ac:dyDescent="0.3">
      <c r="A646" s="1"/>
      <c r="C646" s="1"/>
    </row>
    <row r="647" spans="1:3" ht="14.4" x14ac:dyDescent="0.3">
      <c r="A647" s="1"/>
      <c r="C647" s="1"/>
    </row>
    <row r="648" spans="1:3" ht="14.4" x14ac:dyDescent="0.3">
      <c r="A648" s="1"/>
      <c r="C648" s="1"/>
    </row>
    <row r="649" spans="1:3" ht="14.4" x14ac:dyDescent="0.3">
      <c r="A649" s="1"/>
      <c r="C649" s="1"/>
    </row>
    <row r="650" spans="1:3" ht="14.4" x14ac:dyDescent="0.3">
      <c r="A650" s="1"/>
      <c r="C650" s="1"/>
    </row>
    <row r="651" spans="1:3" ht="14.4" x14ac:dyDescent="0.3">
      <c r="A651" s="1"/>
      <c r="C651" s="1"/>
    </row>
    <row r="652" spans="1:3" ht="14.4" x14ac:dyDescent="0.3">
      <c r="A652" s="1"/>
      <c r="C652" s="1"/>
    </row>
    <row r="653" spans="1:3" ht="14.4" x14ac:dyDescent="0.3">
      <c r="A653" s="1"/>
      <c r="C653" s="1"/>
    </row>
    <row r="654" spans="1:3" ht="14.4" x14ac:dyDescent="0.3">
      <c r="A654" s="1"/>
      <c r="C654" s="1"/>
    </row>
    <row r="655" spans="1:3" ht="14.4" x14ac:dyDescent="0.3">
      <c r="A655" s="1"/>
      <c r="C655" s="1"/>
    </row>
    <row r="656" spans="1:3" ht="14.4" x14ac:dyDescent="0.3">
      <c r="A656" s="1"/>
      <c r="C656" s="1"/>
    </row>
    <row r="657" spans="1:3" ht="14.4" x14ac:dyDescent="0.3">
      <c r="A657" s="1"/>
      <c r="C657" s="1"/>
    </row>
    <row r="658" spans="1:3" ht="14.4" x14ac:dyDescent="0.3">
      <c r="A658" s="1"/>
      <c r="C658" s="1"/>
    </row>
    <row r="659" spans="1:3" ht="14.4" x14ac:dyDescent="0.3">
      <c r="A659" s="1"/>
      <c r="C659" s="1"/>
    </row>
    <row r="660" spans="1:3" ht="14.4" x14ac:dyDescent="0.3">
      <c r="A660" s="1"/>
      <c r="C660" s="1"/>
    </row>
    <row r="661" spans="1:3" ht="14.4" x14ac:dyDescent="0.3">
      <c r="A661" s="1"/>
      <c r="C661" s="1"/>
    </row>
    <row r="662" spans="1:3" ht="14.4" x14ac:dyDescent="0.3">
      <c r="A662" s="1"/>
      <c r="C662" s="1"/>
    </row>
    <row r="663" spans="1:3" ht="14.4" x14ac:dyDescent="0.3">
      <c r="A663" s="1"/>
      <c r="C663" s="1"/>
    </row>
    <row r="664" spans="1:3" ht="14.4" x14ac:dyDescent="0.3">
      <c r="A664" s="1"/>
      <c r="C664" s="1"/>
    </row>
    <row r="665" spans="1:3" ht="14.4" x14ac:dyDescent="0.3">
      <c r="A665" s="1"/>
      <c r="C665" s="1"/>
    </row>
    <row r="666" spans="1:3" ht="14.4" x14ac:dyDescent="0.3">
      <c r="A666" s="1"/>
      <c r="C666" s="1"/>
    </row>
    <row r="667" spans="1:3" ht="14.4" x14ac:dyDescent="0.3">
      <c r="A667" s="1"/>
      <c r="C667" s="1"/>
    </row>
    <row r="668" spans="1:3" ht="14.4" x14ac:dyDescent="0.3">
      <c r="A668" s="1"/>
      <c r="C668" s="1"/>
    </row>
    <row r="669" spans="1:3" ht="14.4" x14ac:dyDescent="0.3">
      <c r="A669" s="1"/>
      <c r="C669" s="1"/>
    </row>
    <row r="670" spans="1:3" ht="14.4" x14ac:dyDescent="0.3">
      <c r="A670" s="1"/>
      <c r="C670" s="1"/>
    </row>
    <row r="671" spans="1:3" ht="14.4" x14ac:dyDescent="0.3">
      <c r="A671" s="1"/>
      <c r="C671" s="1"/>
    </row>
    <row r="672" spans="1:3" ht="14.4" x14ac:dyDescent="0.3">
      <c r="A672" s="1"/>
      <c r="C672" s="1"/>
    </row>
    <row r="673" spans="1:3" ht="14.4" x14ac:dyDescent="0.3">
      <c r="A673" s="1"/>
      <c r="C673" s="1"/>
    </row>
    <row r="674" spans="1:3" ht="14.4" x14ac:dyDescent="0.3">
      <c r="A674" s="1"/>
      <c r="C674" s="1"/>
    </row>
    <row r="675" spans="1:3" ht="14.4" x14ac:dyDescent="0.3">
      <c r="A675" s="1"/>
      <c r="C675" s="1"/>
    </row>
    <row r="676" spans="1:3" ht="14.4" x14ac:dyDescent="0.3">
      <c r="A676" s="1"/>
      <c r="C676" s="1"/>
    </row>
    <row r="677" spans="1:3" ht="14.4" x14ac:dyDescent="0.3">
      <c r="A677" s="1"/>
      <c r="C677" s="1"/>
    </row>
    <row r="678" spans="1:3" ht="14.4" x14ac:dyDescent="0.3">
      <c r="A678" s="1"/>
      <c r="C678" s="1"/>
    </row>
    <row r="679" spans="1:3" ht="14.4" x14ac:dyDescent="0.3">
      <c r="A679" s="1"/>
      <c r="C679" s="1"/>
    </row>
    <row r="680" spans="1:3" ht="14.4" x14ac:dyDescent="0.3">
      <c r="A680" s="1"/>
      <c r="C680" s="1"/>
    </row>
    <row r="681" spans="1:3" ht="14.4" x14ac:dyDescent="0.3">
      <c r="A681" s="1"/>
      <c r="C681" s="1"/>
    </row>
    <row r="682" spans="1:3" ht="14.4" x14ac:dyDescent="0.3">
      <c r="A682" s="1"/>
      <c r="C682" s="1"/>
    </row>
    <row r="683" spans="1:3" ht="14.4" x14ac:dyDescent="0.3">
      <c r="A683" s="1"/>
      <c r="C683" s="1"/>
    </row>
    <row r="684" spans="1:3" ht="14.4" x14ac:dyDescent="0.3">
      <c r="A684" s="1"/>
      <c r="C684" s="1"/>
    </row>
    <row r="685" spans="1:3" ht="14.4" x14ac:dyDescent="0.3">
      <c r="A685" s="1"/>
      <c r="C685" s="1"/>
    </row>
    <row r="686" spans="1:3" ht="14.4" x14ac:dyDescent="0.3">
      <c r="A686" s="1"/>
      <c r="C686" s="1"/>
    </row>
    <row r="687" spans="1:3" ht="14.4" x14ac:dyDescent="0.3">
      <c r="A687" s="1"/>
      <c r="C687" s="1"/>
    </row>
    <row r="688" spans="1:3" ht="14.4" x14ac:dyDescent="0.3">
      <c r="A688" s="1"/>
      <c r="C688" s="1"/>
    </row>
    <row r="689" spans="1:3" ht="14.4" x14ac:dyDescent="0.3">
      <c r="A689" s="1"/>
      <c r="C689" s="1"/>
    </row>
    <row r="690" spans="1:3" ht="14.4" x14ac:dyDescent="0.3">
      <c r="A690" s="1"/>
      <c r="C690" s="1"/>
    </row>
    <row r="691" spans="1:3" ht="14.4" x14ac:dyDescent="0.3">
      <c r="A691" s="1"/>
      <c r="C691" s="1"/>
    </row>
    <row r="692" spans="1:3" ht="14.4" x14ac:dyDescent="0.3">
      <c r="A692" s="1"/>
      <c r="C692" s="1"/>
    </row>
    <row r="693" spans="1:3" ht="14.4" x14ac:dyDescent="0.3">
      <c r="A693" s="1"/>
      <c r="C693" s="1"/>
    </row>
    <row r="694" spans="1:3" ht="14.4" x14ac:dyDescent="0.3">
      <c r="A694" s="1"/>
      <c r="C694" s="1"/>
    </row>
    <row r="695" spans="1:3" ht="14.4" x14ac:dyDescent="0.3">
      <c r="A695" s="1"/>
      <c r="C695" s="1"/>
    </row>
    <row r="696" spans="1:3" ht="14.4" x14ac:dyDescent="0.3">
      <c r="A696" s="1"/>
      <c r="C696" s="1"/>
    </row>
    <row r="697" spans="1:3" ht="14.4" x14ac:dyDescent="0.3">
      <c r="A697" s="1"/>
      <c r="C697" s="1"/>
    </row>
    <row r="698" spans="1:3" ht="14.4" x14ac:dyDescent="0.3">
      <c r="A698" s="1"/>
      <c r="C698" s="1"/>
    </row>
    <row r="699" spans="1:3" ht="14.4" x14ac:dyDescent="0.3">
      <c r="A699" s="1"/>
      <c r="C699" s="1"/>
    </row>
    <row r="700" spans="1:3" ht="14.4" x14ac:dyDescent="0.3">
      <c r="A700" s="1"/>
      <c r="C700" s="1"/>
    </row>
    <row r="701" spans="1:3" ht="14.4" x14ac:dyDescent="0.3">
      <c r="A701" s="1"/>
      <c r="C701" s="1"/>
    </row>
    <row r="702" spans="1:3" ht="14.4" x14ac:dyDescent="0.3">
      <c r="A702" s="1"/>
      <c r="C702" s="1"/>
    </row>
    <row r="703" spans="1:3" ht="14.4" x14ac:dyDescent="0.3">
      <c r="A703" s="1"/>
      <c r="C703" s="1"/>
    </row>
    <row r="704" spans="1:3" ht="14.4" x14ac:dyDescent="0.3">
      <c r="A704" s="1"/>
      <c r="C704" s="1"/>
    </row>
    <row r="705" spans="1:3" ht="14.4" x14ac:dyDescent="0.3">
      <c r="A705" s="1"/>
      <c r="C705" s="1"/>
    </row>
    <row r="706" spans="1:3" ht="14.4" x14ac:dyDescent="0.3">
      <c r="A706" s="1"/>
      <c r="C706" s="1"/>
    </row>
    <row r="707" spans="1:3" ht="14.4" x14ac:dyDescent="0.3">
      <c r="A707" s="1"/>
      <c r="C707" s="1"/>
    </row>
    <row r="708" spans="1:3" ht="14.4" x14ac:dyDescent="0.3">
      <c r="A708" s="1"/>
      <c r="C708" s="1"/>
    </row>
    <row r="709" spans="1:3" ht="14.4" x14ac:dyDescent="0.3">
      <c r="A709" s="1"/>
      <c r="C709" s="1"/>
    </row>
    <row r="710" spans="1:3" ht="14.4" x14ac:dyDescent="0.3">
      <c r="A710" s="1"/>
      <c r="C710" s="1"/>
    </row>
    <row r="711" spans="1:3" ht="14.4" x14ac:dyDescent="0.3">
      <c r="A711" s="1"/>
      <c r="C711" s="1"/>
    </row>
    <row r="712" spans="1:3" ht="14.4" x14ac:dyDescent="0.3">
      <c r="A712" s="1"/>
      <c r="C712" s="1"/>
    </row>
    <row r="713" spans="1:3" ht="14.4" x14ac:dyDescent="0.3">
      <c r="A713" s="1"/>
      <c r="C713" s="1"/>
    </row>
    <row r="714" spans="1:3" ht="14.4" x14ac:dyDescent="0.3">
      <c r="A714" s="1"/>
      <c r="C714" s="1"/>
    </row>
    <row r="715" spans="1:3" ht="14.4" x14ac:dyDescent="0.3">
      <c r="A715" s="1"/>
      <c r="C715" s="1"/>
    </row>
    <row r="716" spans="1:3" ht="14.4" x14ac:dyDescent="0.3">
      <c r="A716" s="1"/>
      <c r="C716" s="1"/>
    </row>
    <row r="717" spans="1:3" ht="14.4" x14ac:dyDescent="0.3">
      <c r="A717" s="1"/>
      <c r="C717" s="1"/>
    </row>
    <row r="718" spans="1:3" ht="14.4" x14ac:dyDescent="0.3">
      <c r="A718" s="1"/>
      <c r="C718" s="1"/>
    </row>
    <row r="719" spans="1:3" ht="14.4" x14ac:dyDescent="0.3">
      <c r="A719" s="1"/>
      <c r="C719" s="1"/>
    </row>
    <row r="720" spans="1:3" ht="14.4" x14ac:dyDescent="0.3">
      <c r="A720" s="1"/>
      <c r="C720" s="1"/>
    </row>
    <row r="721" spans="1:3" ht="14.4" x14ac:dyDescent="0.3">
      <c r="A721" s="1"/>
      <c r="C721" s="1"/>
    </row>
    <row r="722" spans="1:3" ht="14.4" x14ac:dyDescent="0.3">
      <c r="A722" s="1"/>
      <c r="C722" s="1"/>
    </row>
    <row r="723" spans="1:3" ht="14.4" x14ac:dyDescent="0.3">
      <c r="A723" s="1"/>
      <c r="C723" s="1"/>
    </row>
    <row r="724" spans="1:3" ht="14.4" x14ac:dyDescent="0.3">
      <c r="A724" s="1"/>
      <c r="C724" s="1"/>
    </row>
    <row r="725" spans="1:3" ht="14.4" x14ac:dyDescent="0.3">
      <c r="A725" s="1"/>
      <c r="C725" s="1"/>
    </row>
    <row r="726" spans="1:3" ht="14.4" x14ac:dyDescent="0.3">
      <c r="A726" s="1"/>
      <c r="C726" s="1"/>
    </row>
    <row r="727" spans="1:3" ht="14.4" x14ac:dyDescent="0.3">
      <c r="A727" s="1"/>
      <c r="C727" s="1"/>
    </row>
    <row r="728" spans="1:3" ht="14.4" x14ac:dyDescent="0.3">
      <c r="A728" s="1"/>
      <c r="C728" s="1"/>
    </row>
    <row r="729" spans="1:3" ht="14.4" x14ac:dyDescent="0.3">
      <c r="A729" s="1"/>
      <c r="C729" s="1"/>
    </row>
    <row r="730" spans="1:3" ht="14.4" x14ac:dyDescent="0.3">
      <c r="A730" s="1"/>
      <c r="C730" s="1"/>
    </row>
    <row r="731" spans="1:3" ht="14.4" x14ac:dyDescent="0.3">
      <c r="A731" s="1"/>
      <c r="C731" s="1"/>
    </row>
    <row r="732" spans="1:3" ht="14.4" x14ac:dyDescent="0.3">
      <c r="A732" s="1"/>
      <c r="C732" s="1"/>
    </row>
    <row r="733" spans="1:3" ht="14.4" x14ac:dyDescent="0.3">
      <c r="A733" s="1"/>
      <c r="C733" s="1"/>
    </row>
    <row r="734" spans="1:3" ht="14.4" x14ac:dyDescent="0.3">
      <c r="A734" s="1"/>
      <c r="C734" s="1"/>
    </row>
    <row r="735" spans="1:3" ht="14.4" x14ac:dyDescent="0.3">
      <c r="A735" s="1"/>
      <c r="C735" s="1"/>
    </row>
    <row r="736" spans="1:3" ht="14.4" x14ac:dyDescent="0.3">
      <c r="A736" s="1"/>
      <c r="C736" s="1"/>
    </row>
    <row r="737" spans="1:3" ht="14.4" x14ac:dyDescent="0.3">
      <c r="A737" s="1"/>
      <c r="C737" s="1"/>
    </row>
    <row r="738" spans="1:3" ht="14.4" x14ac:dyDescent="0.3">
      <c r="A738" s="1"/>
      <c r="C738" s="1"/>
    </row>
    <row r="739" spans="1:3" ht="14.4" x14ac:dyDescent="0.3">
      <c r="A739" s="1"/>
      <c r="C739" s="1"/>
    </row>
    <row r="740" spans="1:3" ht="14.4" x14ac:dyDescent="0.3">
      <c r="A740" s="1"/>
      <c r="C740" s="1"/>
    </row>
    <row r="741" spans="1:3" ht="14.4" x14ac:dyDescent="0.3">
      <c r="A741" s="1"/>
      <c r="C741" s="1"/>
    </row>
    <row r="742" spans="1:3" ht="14.4" x14ac:dyDescent="0.3">
      <c r="A742" s="1"/>
      <c r="C742" s="1"/>
    </row>
    <row r="743" spans="1:3" ht="14.4" x14ac:dyDescent="0.3">
      <c r="A743" s="1"/>
      <c r="C743" s="1"/>
    </row>
    <row r="744" spans="1:3" ht="14.4" x14ac:dyDescent="0.3">
      <c r="A744" s="1"/>
      <c r="C744" s="1"/>
    </row>
    <row r="745" spans="1:3" ht="14.4" x14ac:dyDescent="0.3">
      <c r="A745" s="1"/>
      <c r="C745" s="1"/>
    </row>
    <row r="746" spans="1:3" ht="14.4" x14ac:dyDescent="0.3">
      <c r="A746" s="1"/>
      <c r="C746" s="1"/>
    </row>
    <row r="747" spans="1:3" ht="14.4" x14ac:dyDescent="0.3">
      <c r="A747" s="1"/>
      <c r="C747" s="1"/>
    </row>
    <row r="748" spans="1:3" ht="14.4" x14ac:dyDescent="0.3">
      <c r="A748" s="1"/>
      <c r="C748" s="1"/>
    </row>
    <row r="749" spans="1:3" ht="14.4" x14ac:dyDescent="0.3">
      <c r="A749" s="1"/>
      <c r="C749" s="1"/>
    </row>
    <row r="750" spans="1:3" ht="14.4" x14ac:dyDescent="0.3">
      <c r="A750" s="1"/>
      <c r="C750" s="1"/>
    </row>
    <row r="751" spans="1:3" ht="14.4" x14ac:dyDescent="0.3">
      <c r="A751" s="1"/>
      <c r="C751" s="1"/>
    </row>
    <row r="752" spans="1:3" ht="14.4" x14ac:dyDescent="0.3">
      <c r="A752" s="1"/>
      <c r="C752" s="1"/>
    </row>
    <row r="753" spans="1:3" ht="14.4" x14ac:dyDescent="0.3">
      <c r="A753" s="1"/>
      <c r="C753" s="1"/>
    </row>
    <row r="754" spans="1:3" ht="14.4" x14ac:dyDescent="0.3">
      <c r="A754" s="1"/>
      <c r="C754" s="1"/>
    </row>
    <row r="755" spans="1:3" ht="14.4" x14ac:dyDescent="0.3">
      <c r="A755" s="1"/>
      <c r="C755" s="1"/>
    </row>
    <row r="756" spans="1:3" ht="14.4" x14ac:dyDescent="0.3">
      <c r="A756" s="1"/>
      <c r="C756" s="1"/>
    </row>
    <row r="757" spans="1:3" ht="14.4" x14ac:dyDescent="0.3">
      <c r="A757" s="1"/>
      <c r="C757" s="1"/>
    </row>
    <row r="758" spans="1:3" ht="14.4" x14ac:dyDescent="0.3">
      <c r="A758" s="1"/>
      <c r="C758" s="1"/>
    </row>
    <row r="759" spans="1:3" ht="14.4" x14ac:dyDescent="0.3">
      <c r="A759" s="1"/>
      <c r="C759" s="1"/>
    </row>
    <row r="760" spans="1:3" ht="14.4" x14ac:dyDescent="0.3">
      <c r="A760" s="1"/>
      <c r="C760" s="1"/>
    </row>
    <row r="761" spans="1:3" ht="14.4" x14ac:dyDescent="0.3">
      <c r="A761" s="1"/>
      <c r="C761" s="1"/>
    </row>
    <row r="762" spans="1:3" ht="14.4" x14ac:dyDescent="0.3">
      <c r="A762" s="1"/>
      <c r="C762" s="1"/>
    </row>
    <row r="763" spans="1:3" ht="14.4" x14ac:dyDescent="0.3">
      <c r="A763" s="1"/>
      <c r="C763" s="1"/>
    </row>
    <row r="764" spans="1:3" ht="14.4" x14ac:dyDescent="0.3">
      <c r="A764" s="1"/>
      <c r="C764" s="1"/>
    </row>
    <row r="765" spans="1:3" ht="14.4" x14ac:dyDescent="0.3">
      <c r="A765" s="1"/>
      <c r="C765" s="1"/>
    </row>
    <row r="766" spans="1:3" ht="14.4" x14ac:dyDescent="0.3">
      <c r="A766" s="1"/>
      <c r="C766" s="1"/>
    </row>
    <row r="767" spans="1:3" ht="14.4" x14ac:dyDescent="0.3">
      <c r="A767" s="1"/>
      <c r="C767" s="1"/>
    </row>
    <row r="768" spans="1:3" ht="14.4" x14ac:dyDescent="0.3">
      <c r="A768" s="1"/>
      <c r="C768" s="1"/>
    </row>
    <row r="769" spans="1:3" ht="14.4" x14ac:dyDescent="0.3">
      <c r="A769" s="1"/>
      <c r="C769" s="1"/>
    </row>
    <row r="770" spans="1:3" ht="14.4" x14ac:dyDescent="0.3">
      <c r="A770" s="1"/>
      <c r="C770" s="1"/>
    </row>
    <row r="771" spans="1:3" ht="14.4" x14ac:dyDescent="0.3">
      <c r="A771" s="1"/>
      <c r="C771" s="1"/>
    </row>
    <row r="772" spans="1:3" ht="14.4" x14ac:dyDescent="0.3">
      <c r="A772" s="1"/>
      <c r="C772" s="1"/>
    </row>
    <row r="773" spans="1:3" ht="14.4" x14ac:dyDescent="0.3">
      <c r="A773" s="1"/>
      <c r="C773" s="1"/>
    </row>
    <row r="774" spans="1:3" ht="14.4" x14ac:dyDescent="0.3">
      <c r="A774" s="1"/>
      <c r="C774" s="1"/>
    </row>
    <row r="775" spans="1:3" ht="14.4" x14ac:dyDescent="0.3">
      <c r="A775" s="1"/>
      <c r="C775" s="1"/>
    </row>
    <row r="776" spans="1:3" ht="14.4" x14ac:dyDescent="0.3">
      <c r="A776" s="1"/>
      <c r="C776" s="1"/>
    </row>
    <row r="777" spans="1:3" ht="14.4" x14ac:dyDescent="0.3">
      <c r="A777" s="1"/>
      <c r="C777" s="1"/>
    </row>
    <row r="778" spans="1:3" ht="14.4" x14ac:dyDescent="0.3">
      <c r="A778" s="1"/>
      <c r="C778" s="1"/>
    </row>
    <row r="779" spans="1:3" ht="14.4" x14ac:dyDescent="0.3">
      <c r="A779" s="1"/>
      <c r="C779" s="1"/>
    </row>
    <row r="780" spans="1:3" ht="14.4" x14ac:dyDescent="0.3">
      <c r="A780" s="1"/>
      <c r="C780" s="1"/>
    </row>
    <row r="781" spans="1:3" ht="14.4" x14ac:dyDescent="0.3">
      <c r="A781" s="1"/>
      <c r="C781" s="1"/>
    </row>
    <row r="782" spans="1:3" ht="14.4" x14ac:dyDescent="0.3">
      <c r="A782" s="1"/>
      <c r="C782" s="1"/>
    </row>
    <row r="783" spans="1:3" ht="14.4" x14ac:dyDescent="0.3">
      <c r="A783" s="1"/>
      <c r="C783" s="1"/>
    </row>
    <row r="784" spans="1:3" ht="14.4" x14ac:dyDescent="0.3">
      <c r="A784" s="1"/>
      <c r="C784" s="1"/>
    </row>
    <row r="785" spans="1:3" ht="14.4" x14ac:dyDescent="0.3">
      <c r="A785" s="1"/>
      <c r="C785" s="1"/>
    </row>
    <row r="786" spans="1:3" ht="14.4" x14ac:dyDescent="0.3">
      <c r="A786" s="1"/>
      <c r="C786" s="1"/>
    </row>
    <row r="787" spans="1:3" ht="14.4" x14ac:dyDescent="0.3">
      <c r="A787" s="1"/>
      <c r="C787" s="1"/>
    </row>
    <row r="788" spans="1:3" ht="14.4" x14ac:dyDescent="0.3">
      <c r="A788" s="1"/>
      <c r="C788" s="1"/>
    </row>
    <row r="789" spans="1:3" ht="14.4" x14ac:dyDescent="0.3">
      <c r="A789" s="1"/>
      <c r="C789" s="1"/>
    </row>
    <row r="790" spans="1:3" ht="14.4" x14ac:dyDescent="0.3">
      <c r="A790" s="1"/>
      <c r="C790" s="1"/>
    </row>
    <row r="791" spans="1:3" ht="14.4" x14ac:dyDescent="0.3">
      <c r="A791" s="1"/>
      <c r="C791" s="1"/>
    </row>
    <row r="792" spans="1:3" ht="14.4" x14ac:dyDescent="0.3">
      <c r="A792" s="1"/>
      <c r="C792" s="1"/>
    </row>
    <row r="793" spans="1:3" ht="14.4" x14ac:dyDescent="0.3">
      <c r="A793" s="1"/>
      <c r="C793" s="1"/>
    </row>
    <row r="794" spans="1:3" ht="14.4" x14ac:dyDescent="0.3">
      <c r="A794" s="1"/>
      <c r="C794" s="1"/>
    </row>
    <row r="795" spans="1:3" ht="14.4" x14ac:dyDescent="0.3">
      <c r="A795" s="1"/>
      <c r="C795" s="1"/>
    </row>
    <row r="796" spans="1:3" ht="14.4" x14ac:dyDescent="0.3">
      <c r="A796" s="1"/>
      <c r="C796" s="1"/>
    </row>
    <row r="797" spans="1:3" ht="14.4" x14ac:dyDescent="0.3">
      <c r="A797" s="1"/>
      <c r="C797" s="1"/>
    </row>
    <row r="798" spans="1:3" ht="14.4" x14ac:dyDescent="0.3">
      <c r="A798" s="1"/>
      <c r="C798" s="1"/>
    </row>
    <row r="799" spans="1:3" ht="14.4" x14ac:dyDescent="0.3">
      <c r="A799" s="1"/>
      <c r="C799" s="1"/>
    </row>
    <row r="800" spans="1:3" ht="14.4" x14ac:dyDescent="0.3">
      <c r="A800" s="1"/>
      <c r="C800" s="1"/>
    </row>
    <row r="801" spans="1:3" ht="14.4" x14ac:dyDescent="0.3">
      <c r="A801" s="1"/>
      <c r="C801" s="1"/>
    </row>
    <row r="802" spans="1:3" ht="14.4" x14ac:dyDescent="0.3">
      <c r="A802" s="1"/>
      <c r="C802" s="1"/>
    </row>
    <row r="803" spans="1:3" ht="14.4" x14ac:dyDescent="0.3">
      <c r="A803" s="1"/>
      <c r="C803" s="1"/>
    </row>
    <row r="804" spans="1:3" ht="14.4" x14ac:dyDescent="0.3">
      <c r="A804" s="1"/>
      <c r="C804" s="1"/>
    </row>
    <row r="805" spans="1:3" ht="14.4" x14ac:dyDescent="0.3">
      <c r="A805" s="1"/>
      <c r="C805" s="1"/>
    </row>
    <row r="806" spans="1:3" ht="14.4" x14ac:dyDescent="0.3">
      <c r="A806" s="1"/>
      <c r="C806" s="1"/>
    </row>
    <row r="807" spans="1:3" ht="14.4" x14ac:dyDescent="0.3">
      <c r="A807" s="1"/>
      <c r="C807" s="1"/>
    </row>
    <row r="808" spans="1:3" ht="14.4" x14ac:dyDescent="0.3">
      <c r="A808" s="1"/>
      <c r="C808" s="1"/>
    </row>
    <row r="809" spans="1:3" ht="14.4" x14ac:dyDescent="0.3">
      <c r="A809" s="1"/>
      <c r="C809" s="1"/>
    </row>
    <row r="810" spans="1:3" ht="14.4" x14ac:dyDescent="0.3">
      <c r="A810" s="1"/>
      <c r="C810" s="1"/>
    </row>
    <row r="811" spans="1:3" ht="14.4" x14ac:dyDescent="0.3">
      <c r="A811" s="1"/>
      <c r="C811" s="1"/>
    </row>
    <row r="812" spans="1:3" ht="14.4" x14ac:dyDescent="0.3">
      <c r="A812" s="1"/>
      <c r="C812" s="1"/>
    </row>
    <row r="813" spans="1:3" ht="14.4" x14ac:dyDescent="0.3">
      <c r="A813" s="1"/>
      <c r="C813" s="1"/>
    </row>
    <row r="814" spans="1:3" ht="14.4" x14ac:dyDescent="0.3">
      <c r="A814" s="1"/>
      <c r="C814" s="1"/>
    </row>
    <row r="815" spans="1:3" ht="14.4" x14ac:dyDescent="0.3">
      <c r="A815" s="1"/>
      <c r="C815" s="1"/>
    </row>
    <row r="816" spans="1:3" ht="14.4" x14ac:dyDescent="0.3">
      <c r="A816" s="1"/>
      <c r="C816" s="1"/>
    </row>
    <row r="817" spans="1:3" ht="14.4" x14ac:dyDescent="0.3">
      <c r="A817" s="1"/>
      <c r="C817" s="1"/>
    </row>
    <row r="818" spans="1:3" ht="14.4" x14ac:dyDescent="0.3">
      <c r="A818" s="1"/>
      <c r="C818" s="1"/>
    </row>
    <row r="819" spans="1:3" ht="14.4" x14ac:dyDescent="0.3">
      <c r="A819" s="1"/>
      <c r="C819" s="1"/>
    </row>
    <row r="820" spans="1:3" ht="14.4" x14ac:dyDescent="0.3">
      <c r="A820" s="1"/>
      <c r="C820" s="1"/>
    </row>
    <row r="821" spans="1:3" ht="14.4" x14ac:dyDescent="0.3">
      <c r="A821" s="1"/>
      <c r="C821" s="1"/>
    </row>
    <row r="822" spans="1:3" ht="14.4" x14ac:dyDescent="0.3">
      <c r="A822" s="1"/>
      <c r="C822" s="1"/>
    </row>
    <row r="823" spans="1:3" ht="14.4" x14ac:dyDescent="0.3">
      <c r="A823" s="1"/>
      <c r="C823" s="1"/>
    </row>
    <row r="824" spans="1:3" ht="14.4" x14ac:dyDescent="0.3">
      <c r="A824" s="1"/>
      <c r="C824" s="1"/>
    </row>
    <row r="825" spans="1:3" ht="14.4" x14ac:dyDescent="0.3">
      <c r="A825" s="1"/>
      <c r="C825" s="1"/>
    </row>
    <row r="826" spans="1:3" ht="14.4" x14ac:dyDescent="0.3">
      <c r="A826" s="1"/>
      <c r="C826" s="1"/>
    </row>
    <row r="827" spans="1:3" ht="14.4" x14ac:dyDescent="0.3">
      <c r="A827" s="1"/>
      <c r="C827" s="1"/>
    </row>
    <row r="828" spans="1:3" ht="14.4" x14ac:dyDescent="0.3">
      <c r="A828" s="1"/>
      <c r="C828" s="1"/>
    </row>
    <row r="829" spans="1:3" ht="14.4" x14ac:dyDescent="0.3">
      <c r="A829" s="1"/>
      <c r="C829" s="1"/>
    </row>
    <row r="830" spans="1:3" ht="14.4" x14ac:dyDescent="0.3">
      <c r="A830" s="1"/>
    </row>
    <row r="831" spans="1:3" ht="14.4" x14ac:dyDescent="0.3">
      <c r="A831" s="1"/>
    </row>
    <row r="832" spans="1:3" ht="14.4" x14ac:dyDescent="0.3">
      <c r="A832" s="1"/>
    </row>
    <row r="833" spans="1:1" ht="14.4" x14ac:dyDescent="0.3">
      <c r="A833" s="1"/>
    </row>
    <row r="834" spans="1:1" ht="14.4" x14ac:dyDescent="0.3">
      <c r="A834" s="1"/>
    </row>
    <row r="835" spans="1:1" ht="14.4" x14ac:dyDescent="0.3">
      <c r="A835" s="1"/>
    </row>
  </sheetData>
  <mergeCells count="7">
    <mergeCell ref="P5:Q5"/>
    <mergeCell ref="R5:R6"/>
    <mergeCell ref="A5:A6"/>
    <mergeCell ref="B5:B6"/>
    <mergeCell ref="C5:C6"/>
    <mergeCell ref="D5:I5"/>
    <mergeCell ref="K5:O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workbookViewId="0">
      <selection activeCell="Z8" sqref="Z8"/>
    </sheetView>
  </sheetViews>
  <sheetFormatPr baseColWidth="10" defaultColWidth="11.44140625" defaultRowHeight="14.4" x14ac:dyDescent="0.3"/>
  <cols>
    <col min="1" max="1" width="4.44140625" customWidth="1"/>
    <col min="2" max="2" width="12.33203125" customWidth="1"/>
    <col min="3" max="3" width="20" customWidth="1"/>
    <col min="4" max="18" width="4.109375" customWidth="1"/>
    <col min="19" max="19" width="4.88671875" customWidth="1"/>
    <col min="20" max="24" width="4.109375" customWidth="1"/>
  </cols>
  <sheetData>
    <row r="1" spans="1:24" x14ac:dyDescent="0.3">
      <c r="A1" s="1" t="s">
        <v>0</v>
      </c>
      <c r="C1" s="1"/>
      <c r="J1" s="1"/>
    </row>
    <row r="2" spans="1:24" x14ac:dyDescent="0.3">
      <c r="A2" s="1" t="s">
        <v>1</v>
      </c>
      <c r="C2" s="1"/>
      <c r="J2" s="1"/>
    </row>
    <row r="3" spans="1:24" x14ac:dyDescent="0.3">
      <c r="A3" s="1" t="s">
        <v>2</v>
      </c>
      <c r="C3" s="1"/>
      <c r="J3" s="1"/>
    </row>
    <row r="4" spans="1:24" x14ac:dyDescent="0.3">
      <c r="A4" s="1" t="s">
        <v>3</v>
      </c>
      <c r="C4" s="1"/>
      <c r="D4" s="11" t="s">
        <v>96</v>
      </c>
      <c r="J4" s="1"/>
    </row>
    <row r="5" spans="1:24" ht="70.2" x14ac:dyDescent="0.3">
      <c r="A5" s="2" t="s">
        <v>5</v>
      </c>
      <c r="B5" s="2" t="s">
        <v>6</v>
      </c>
      <c r="C5" s="2" t="s">
        <v>7</v>
      </c>
      <c r="D5" s="50" t="s">
        <v>8</v>
      </c>
      <c r="E5" s="50">
        <v>15</v>
      </c>
      <c r="F5" s="42" t="s">
        <v>63</v>
      </c>
      <c r="G5" s="43">
        <v>15</v>
      </c>
      <c r="H5" s="44" t="s">
        <v>97</v>
      </c>
      <c r="I5" s="86" t="s">
        <v>98</v>
      </c>
      <c r="J5" s="87" t="s">
        <v>99</v>
      </c>
      <c r="K5" s="86" t="s">
        <v>100</v>
      </c>
      <c r="L5" s="86" t="s">
        <v>101</v>
      </c>
      <c r="M5" s="86" t="s">
        <v>102</v>
      </c>
      <c r="N5" s="88" t="s">
        <v>103</v>
      </c>
      <c r="O5" s="86" t="s">
        <v>104</v>
      </c>
      <c r="P5" s="87" t="s">
        <v>105</v>
      </c>
      <c r="Q5" s="86" t="s">
        <v>106</v>
      </c>
      <c r="R5" s="86" t="s">
        <v>107</v>
      </c>
      <c r="S5" s="87" t="s">
        <v>108</v>
      </c>
      <c r="T5" s="48">
        <v>40</v>
      </c>
      <c r="U5" s="82" t="s">
        <v>17</v>
      </c>
      <c r="V5" s="83" t="s">
        <v>18</v>
      </c>
      <c r="W5" s="84" t="s">
        <v>19</v>
      </c>
      <c r="X5" s="85" t="s">
        <v>20</v>
      </c>
    </row>
    <row r="6" spans="1:24" x14ac:dyDescent="0.3">
      <c r="A6" s="2">
        <v>1</v>
      </c>
      <c r="B6" s="2">
        <v>201515319</v>
      </c>
      <c r="C6" s="12" t="s">
        <v>109</v>
      </c>
      <c r="D6" s="2">
        <v>62.58</v>
      </c>
      <c r="E6" s="10">
        <f>0.15*D6</f>
        <v>9.3869999999999987</v>
      </c>
      <c r="F6" s="2"/>
      <c r="G6" s="2">
        <f>F6*0.15</f>
        <v>0</v>
      </c>
      <c r="H6" s="45">
        <f>E6+G6</f>
        <v>9.3869999999999987</v>
      </c>
      <c r="I6" s="2"/>
      <c r="J6" s="3"/>
      <c r="K6" s="5"/>
      <c r="L6" s="5"/>
      <c r="M6" s="56"/>
      <c r="N6" s="17"/>
      <c r="O6" s="17"/>
      <c r="P6" s="17"/>
      <c r="Q6" s="17"/>
      <c r="R6" s="17"/>
      <c r="S6" s="57">
        <f>SUM(I6:R6)</f>
        <v>0</v>
      </c>
      <c r="T6" s="46">
        <f>(S6/10)*0.4</f>
        <v>0</v>
      </c>
      <c r="U6" s="47">
        <f>H6+T6</f>
        <v>9.3869999999999987</v>
      </c>
      <c r="V6" s="5"/>
      <c r="W6" s="5">
        <f>V6*0.3</f>
        <v>0</v>
      </c>
      <c r="X6" s="49">
        <f>U6+W6:W6</f>
        <v>9.3869999999999987</v>
      </c>
    </row>
    <row r="7" spans="1:24" x14ac:dyDescent="0.3">
      <c r="A7" s="2">
        <v>2</v>
      </c>
      <c r="B7" s="2">
        <v>200810891</v>
      </c>
      <c r="C7" s="12" t="s">
        <v>110</v>
      </c>
      <c r="D7" s="4">
        <v>56.26</v>
      </c>
      <c r="E7" s="10">
        <f>0.15*D7</f>
        <v>8.4390000000000001</v>
      </c>
      <c r="F7" s="2"/>
      <c r="G7" s="2">
        <f>F7*0.15</f>
        <v>0</v>
      </c>
      <c r="H7" s="45">
        <f>E7+G7</f>
        <v>8.4390000000000001</v>
      </c>
      <c r="I7" s="2"/>
      <c r="J7" s="3"/>
      <c r="K7" s="5"/>
      <c r="L7" s="5"/>
      <c r="M7" s="5"/>
      <c r="N7" s="58"/>
      <c r="O7" s="58"/>
      <c r="P7" s="58"/>
      <c r="Q7" s="58"/>
      <c r="R7" s="58"/>
      <c r="S7" s="57">
        <f t="shared" ref="S7:S8" si="0">SUM(I7:R7)</f>
        <v>0</v>
      </c>
      <c r="T7" s="46">
        <f t="shared" ref="T7:T8" si="1">(S7/10)*0.4</f>
        <v>0</v>
      </c>
      <c r="U7" s="47">
        <f>H7+T7</f>
        <v>8.4390000000000001</v>
      </c>
      <c r="V7" s="5"/>
      <c r="W7" s="5">
        <f t="shared" ref="W7:W8" si="2">V7*0.3</f>
        <v>0</v>
      </c>
      <c r="X7" s="49">
        <f>U7+W7:W7</f>
        <v>8.4390000000000001</v>
      </c>
    </row>
    <row r="8" spans="1:24" x14ac:dyDescent="0.3">
      <c r="A8" s="2">
        <v>3</v>
      </c>
      <c r="B8" s="2"/>
      <c r="C8" s="2"/>
      <c r="D8" s="7">
        <v>100</v>
      </c>
      <c r="E8" s="51">
        <f>0.15*D8</f>
        <v>15</v>
      </c>
      <c r="F8" s="7">
        <v>100</v>
      </c>
      <c r="G8" s="7">
        <f>F8*0.15</f>
        <v>15</v>
      </c>
      <c r="H8" s="51">
        <f>E8+G8</f>
        <v>30</v>
      </c>
      <c r="I8" s="7">
        <v>100</v>
      </c>
      <c r="J8" s="8">
        <v>100</v>
      </c>
      <c r="K8" s="9">
        <v>100</v>
      </c>
      <c r="L8" s="9">
        <v>100</v>
      </c>
      <c r="M8" s="9">
        <v>100</v>
      </c>
      <c r="N8" s="9">
        <v>100</v>
      </c>
      <c r="O8" s="9">
        <v>100</v>
      </c>
      <c r="P8" s="9">
        <v>100</v>
      </c>
      <c r="Q8" s="9">
        <v>100</v>
      </c>
      <c r="R8" s="9">
        <v>100</v>
      </c>
      <c r="S8" s="59">
        <f t="shared" si="0"/>
        <v>1000</v>
      </c>
      <c r="T8" s="9">
        <f t="shared" si="1"/>
        <v>40</v>
      </c>
      <c r="U8" s="52">
        <f>H8+T8</f>
        <v>70</v>
      </c>
      <c r="V8" s="9">
        <v>100</v>
      </c>
      <c r="W8" s="9">
        <f t="shared" si="2"/>
        <v>30</v>
      </c>
      <c r="X8" s="53">
        <f>U8+W8:W8</f>
        <v>100</v>
      </c>
    </row>
  </sheetData>
  <pageMargins left="0.7" right="0.7" top="0.75" bottom="0.75" header="0.3" footer="0.3"/>
  <pageSetup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9"/>
  <sheetViews>
    <sheetView tabSelected="1" workbookViewId="0">
      <selection activeCell="K5" sqref="K5"/>
    </sheetView>
  </sheetViews>
  <sheetFormatPr baseColWidth="10" defaultColWidth="12.5546875" defaultRowHeight="15" customHeight="1" x14ac:dyDescent="0.3"/>
  <cols>
    <col min="1" max="1" width="3.44140625" customWidth="1"/>
    <col min="2" max="2" width="9.44140625" customWidth="1"/>
    <col min="3" max="3" width="22.88671875" customWidth="1"/>
    <col min="4" max="4" width="9.44140625" customWidth="1"/>
    <col min="5" max="5" width="4.21875" customWidth="1"/>
    <col min="6" max="6" width="9.44140625" customWidth="1"/>
    <col min="7" max="7" width="3.88671875" customWidth="1"/>
    <col min="8" max="8" width="4" customWidth="1"/>
    <col min="9" max="9" width="4.21875" customWidth="1"/>
    <col min="10" max="23" width="9.44140625" customWidth="1"/>
  </cols>
  <sheetData>
    <row r="1" spans="1:10" ht="14.4" x14ac:dyDescent="0.3">
      <c r="A1" s="1" t="s">
        <v>0</v>
      </c>
      <c r="C1" s="1"/>
    </row>
    <row r="2" spans="1:10" ht="14.4" x14ac:dyDescent="0.3">
      <c r="A2" s="1" t="s">
        <v>1</v>
      </c>
      <c r="C2" s="1"/>
    </row>
    <row r="3" spans="1:10" ht="14.4" x14ac:dyDescent="0.3">
      <c r="A3" s="1" t="s">
        <v>2</v>
      </c>
      <c r="C3" s="1"/>
    </row>
    <row r="4" spans="1:10" ht="14.4" x14ac:dyDescent="0.3">
      <c r="A4" s="1" t="s">
        <v>111</v>
      </c>
      <c r="C4" s="1"/>
    </row>
    <row r="5" spans="1:10" ht="147.6" x14ac:dyDescent="0.3">
      <c r="A5" s="2" t="s">
        <v>5</v>
      </c>
      <c r="B5" s="2" t="s">
        <v>6</v>
      </c>
      <c r="C5" s="3" t="s">
        <v>7</v>
      </c>
      <c r="D5" s="101" t="s">
        <v>112</v>
      </c>
      <c r="E5" s="101" t="s">
        <v>125</v>
      </c>
      <c r="F5" s="101"/>
      <c r="G5" s="102" t="s">
        <v>113</v>
      </c>
      <c r="H5" s="103" t="s">
        <v>126</v>
      </c>
      <c r="I5" s="104" t="s">
        <v>128</v>
      </c>
      <c r="J5" s="105" t="s">
        <v>127</v>
      </c>
    </row>
    <row r="6" spans="1:10" ht="17.25" customHeight="1" x14ac:dyDescent="0.3">
      <c r="A6" s="2">
        <v>1</v>
      </c>
      <c r="B6" s="2">
        <v>9213314</v>
      </c>
      <c r="C6" s="3" t="s">
        <v>114</v>
      </c>
      <c r="D6">
        <v>85</v>
      </c>
      <c r="E6">
        <f>D6*0.35</f>
        <v>29.749999999999996</v>
      </c>
      <c r="G6" s="2">
        <f>((27/29)*100)*0.2</f>
        <v>18.620689655172413</v>
      </c>
      <c r="H6" s="61">
        <f>((87/93)*100)*0.15</f>
        <v>14.032258064516128</v>
      </c>
      <c r="I6" s="61">
        <f>E6+G6+H6</f>
        <v>62.402947719688541</v>
      </c>
    </row>
    <row r="7" spans="1:10" ht="17.25" customHeight="1" x14ac:dyDescent="0.3">
      <c r="A7" s="2">
        <v>2</v>
      </c>
      <c r="B7" s="2">
        <v>200510658</v>
      </c>
      <c r="C7" s="3" t="s">
        <v>115</v>
      </c>
      <c r="D7">
        <v>64</v>
      </c>
      <c r="E7">
        <f t="shared" ref="E7:E16" si="0">D7*0.35</f>
        <v>22.4</v>
      </c>
      <c r="G7" s="2">
        <f>((28/29)*100)*0.2</f>
        <v>19.310344827586206</v>
      </c>
      <c r="H7" s="61">
        <f>((76/93)*100)*0.15</f>
        <v>12.258064516129032</v>
      </c>
      <c r="I7" s="61">
        <f t="shared" ref="I7:I16" si="1">E7+G7+H7</f>
        <v>53.968409343715237</v>
      </c>
    </row>
    <row r="8" spans="1:10" ht="17.25" customHeight="1" x14ac:dyDescent="0.3">
      <c r="A8" s="2">
        <v>3</v>
      </c>
      <c r="B8" s="2">
        <v>200515192</v>
      </c>
      <c r="C8" s="3" t="s">
        <v>116</v>
      </c>
      <c r="D8">
        <v>91</v>
      </c>
      <c r="E8">
        <f t="shared" si="0"/>
        <v>31.849999999999998</v>
      </c>
      <c r="G8" s="2">
        <f>((26/29)*100)*0.2</f>
        <v>17.931034482758623</v>
      </c>
      <c r="H8" s="61">
        <f>((91/93)*100)*0.15</f>
        <v>14.677419354838708</v>
      </c>
      <c r="I8" s="61">
        <f t="shared" si="1"/>
        <v>64.458453837597332</v>
      </c>
    </row>
    <row r="9" spans="1:10" ht="17.25" customHeight="1" x14ac:dyDescent="0.3">
      <c r="A9" s="2">
        <v>4</v>
      </c>
      <c r="B9" s="2">
        <v>200810253</v>
      </c>
      <c r="C9" s="3" t="s">
        <v>117</v>
      </c>
      <c r="D9">
        <v>67</v>
      </c>
      <c r="E9">
        <f t="shared" si="0"/>
        <v>23.45</v>
      </c>
      <c r="G9" s="2">
        <f>((27/29)*100)*0.2</f>
        <v>18.620689655172413</v>
      </c>
      <c r="H9" s="61">
        <f>((89/93)*100)*0.15</f>
        <v>14.35483870967742</v>
      </c>
      <c r="I9" s="61">
        <f t="shared" si="1"/>
        <v>56.425528364849839</v>
      </c>
    </row>
    <row r="10" spans="1:10" ht="17.25" customHeight="1" x14ac:dyDescent="0.3">
      <c r="A10" s="2">
        <v>5</v>
      </c>
      <c r="B10" s="2">
        <v>200811004</v>
      </c>
      <c r="C10" s="3" t="s">
        <v>118</v>
      </c>
      <c r="D10">
        <v>84</v>
      </c>
      <c r="E10">
        <f t="shared" si="0"/>
        <v>29.4</v>
      </c>
      <c r="G10" s="2">
        <f>((26/29)*100)*0.2</f>
        <v>17.931034482758623</v>
      </c>
      <c r="H10" s="61">
        <f>((83/93)*100)*0.15</f>
        <v>13.387096774193548</v>
      </c>
      <c r="I10" s="61">
        <f t="shared" si="1"/>
        <v>60.718131256952176</v>
      </c>
    </row>
    <row r="11" spans="1:10" ht="17.25" customHeight="1" x14ac:dyDescent="0.3">
      <c r="A11" s="2">
        <v>6</v>
      </c>
      <c r="B11" s="2">
        <v>200817005</v>
      </c>
      <c r="C11" s="3" t="s">
        <v>119</v>
      </c>
      <c r="D11">
        <v>79</v>
      </c>
      <c r="E11">
        <f t="shared" si="0"/>
        <v>27.65</v>
      </c>
      <c r="G11" s="2">
        <f>((24/29)*100)*0.2</f>
        <v>16.551724137931036</v>
      </c>
      <c r="H11" s="61">
        <f>((91/93)*100)*0.15</f>
        <v>14.677419354838708</v>
      </c>
      <c r="I11" s="61">
        <f t="shared" si="1"/>
        <v>58.879143492769742</v>
      </c>
    </row>
    <row r="12" spans="1:10" ht="17.25" customHeight="1" x14ac:dyDescent="0.3">
      <c r="A12" s="2">
        <v>7</v>
      </c>
      <c r="B12" s="2">
        <v>200819662</v>
      </c>
      <c r="C12" s="3" t="s">
        <v>120</v>
      </c>
      <c r="D12">
        <v>69</v>
      </c>
      <c r="E12">
        <f t="shared" si="0"/>
        <v>24.15</v>
      </c>
      <c r="G12" s="2">
        <f>((23/29)*100)*0.2</f>
        <v>15.862068965517242</v>
      </c>
      <c r="H12" s="61">
        <f t="shared" ref="H12" si="2">((69/93)*100)*0.15</f>
        <v>11.129032258064514</v>
      </c>
      <c r="I12" s="61">
        <f t="shared" si="1"/>
        <v>51.141101223581757</v>
      </c>
    </row>
    <row r="13" spans="1:10" ht="17.25" customHeight="1" x14ac:dyDescent="0.3">
      <c r="A13" s="2">
        <v>8</v>
      </c>
      <c r="B13" s="2">
        <v>200917661</v>
      </c>
      <c r="C13" s="3" t="s">
        <v>121</v>
      </c>
      <c r="D13">
        <v>67</v>
      </c>
      <c r="E13">
        <f t="shared" si="0"/>
        <v>23.45</v>
      </c>
      <c r="G13" s="2">
        <f>((22/29)*100)*0.2</f>
        <v>15.172413793103448</v>
      </c>
      <c r="H13" s="61">
        <f>((50/93)*100)*0.15</f>
        <v>8.0645161290322562</v>
      </c>
      <c r="I13" s="61">
        <f t="shared" si="1"/>
        <v>46.686929922135704</v>
      </c>
    </row>
    <row r="14" spans="1:10" ht="17.25" customHeight="1" x14ac:dyDescent="0.3">
      <c r="A14" s="2">
        <v>9</v>
      </c>
      <c r="B14" s="2">
        <v>201315348</v>
      </c>
      <c r="C14" s="3" t="s">
        <v>122</v>
      </c>
      <c r="D14">
        <v>80</v>
      </c>
      <c r="E14">
        <f t="shared" si="0"/>
        <v>28</v>
      </c>
      <c r="G14" s="2">
        <f>((27.3/29)*100)*0.2</f>
        <v>18.827586206896552</v>
      </c>
      <c r="H14" s="61">
        <f>((86/93)*100)*0.15</f>
        <v>13.870967741935482</v>
      </c>
      <c r="I14" s="61">
        <f t="shared" si="1"/>
        <v>60.698553948832036</v>
      </c>
    </row>
    <row r="15" spans="1:10" ht="14.4" x14ac:dyDescent="0.3">
      <c r="A15" s="2">
        <v>10</v>
      </c>
      <c r="B15" s="2">
        <v>9210671</v>
      </c>
      <c r="C15" s="3" t="s">
        <v>123</v>
      </c>
      <c r="D15">
        <v>81</v>
      </c>
      <c r="E15">
        <f t="shared" si="0"/>
        <v>28.349999999999998</v>
      </c>
      <c r="G15" s="2">
        <f>((28/29)*100)*0.2</f>
        <v>19.310344827586206</v>
      </c>
      <c r="H15" s="61">
        <f>((68/93)*100)*0.15</f>
        <v>10.967741935483872</v>
      </c>
      <c r="I15" s="61">
        <f t="shared" si="1"/>
        <v>58.628086763070073</v>
      </c>
    </row>
    <row r="16" spans="1:10" ht="14.4" x14ac:dyDescent="0.3">
      <c r="A16" s="2">
        <v>11</v>
      </c>
      <c r="B16" s="2"/>
      <c r="C16" s="3" t="s">
        <v>124</v>
      </c>
      <c r="D16" s="2">
        <v>100</v>
      </c>
      <c r="E16">
        <f t="shared" si="0"/>
        <v>35</v>
      </c>
      <c r="F16" s="2"/>
      <c r="G16" s="2">
        <f>((29/29)*100)*0.2</f>
        <v>20</v>
      </c>
      <c r="H16" s="61">
        <f>((93/93)*100)*0.15</f>
        <v>15</v>
      </c>
      <c r="I16" s="61">
        <f t="shared" si="1"/>
        <v>70</v>
      </c>
    </row>
    <row r="17" spans="1:3" ht="14.4" x14ac:dyDescent="0.3">
      <c r="A17" s="1"/>
      <c r="C17" s="1"/>
    </row>
    <row r="18" spans="1:3" ht="14.4" x14ac:dyDescent="0.3">
      <c r="A18" s="1"/>
      <c r="C18" s="1"/>
    </row>
    <row r="19" spans="1:3" ht="14.4" x14ac:dyDescent="0.3">
      <c r="A19" s="1"/>
      <c r="C19" s="1"/>
    </row>
    <row r="20" spans="1:3" ht="14.4" x14ac:dyDescent="0.3">
      <c r="A20" s="1"/>
      <c r="C20" s="1"/>
    </row>
    <row r="21" spans="1:3" ht="14.4" x14ac:dyDescent="0.3">
      <c r="A21" s="1"/>
      <c r="C21" s="1"/>
    </row>
    <row r="22" spans="1:3" ht="14.4" x14ac:dyDescent="0.3">
      <c r="A22" s="1"/>
      <c r="C22" s="1"/>
    </row>
    <row r="23" spans="1:3" ht="14.4" x14ac:dyDescent="0.3">
      <c r="A23" s="1"/>
      <c r="C23" s="1"/>
    </row>
    <row r="24" spans="1:3" ht="14.4" x14ac:dyDescent="0.3">
      <c r="A24" s="1"/>
      <c r="C24" s="1"/>
    </row>
    <row r="25" spans="1:3" ht="14.4" x14ac:dyDescent="0.3">
      <c r="A25" s="1"/>
      <c r="C25" s="1"/>
    </row>
    <row r="26" spans="1:3" ht="14.4" x14ac:dyDescent="0.3">
      <c r="A26" s="1"/>
      <c r="C26" s="1"/>
    </row>
    <row r="27" spans="1:3" ht="14.4" x14ac:dyDescent="0.3">
      <c r="A27" s="1"/>
      <c r="C27" s="1"/>
    </row>
    <row r="28" spans="1:3" ht="14.4" x14ac:dyDescent="0.3">
      <c r="A28" s="1"/>
      <c r="C28" s="1"/>
    </row>
    <row r="29" spans="1:3" ht="14.4" x14ac:dyDescent="0.3">
      <c r="A29" s="1"/>
      <c r="C29" s="1"/>
    </row>
    <row r="30" spans="1:3" ht="14.4" x14ac:dyDescent="0.3">
      <c r="A30" s="1"/>
      <c r="C30" s="1"/>
    </row>
    <row r="31" spans="1:3" ht="14.4" x14ac:dyDescent="0.3">
      <c r="A31" s="1"/>
      <c r="C31" s="1"/>
    </row>
    <row r="32" spans="1:3" ht="14.4" x14ac:dyDescent="0.3">
      <c r="A32" s="1"/>
      <c r="C32" s="1"/>
    </row>
    <row r="33" spans="1:3" ht="14.4" x14ac:dyDescent="0.3">
      <c r="A33" s="1"/>
      <c r="C33" s="1"/>
    </row>
    <row r="34" spans="1:3" ht="14.4" x14ac:dyDescent="0.3">
      <c r="A34" s="1"/>
      <c r="C34" s="1"/>
    </row>
    <row r="35" spans="1:3" ht="14.4" x14ac:dyDescent="0.3">
      <c r="A35" s="1"/>
      <c r="C35" s="1"/>
    </row>
    <row r="36" spans="1:3" ht="14.4" x14ac:dyDescent="0.3">
      <c r="A36" s="1"/>
      <c r="C36" s="1"/>
    </row>
    <row r="37" spans="1:3" ht="14.4" x14ac:dyDescent="0.3">
      <c r="A37" s="1"/>
      <c r="C37" s="1"/>
    </row>
    <row r="38" spans="1:3" ht="14.4" x14ac:dyDescent="0.3">
      <c r="A38" s="1"/>
      <c r="C38" s="1"/>
    </row>
    <row r="39" spans="1:3" ht="14.4" x14ac:dyDescent="0.3">
      <c r="A39" s="1"/>
      <c r="C39" s="1"/>
    </row>
    <row r="40" spans="1:3" ht="14.4" x14ac:dyDescent="0.3">
      <c r="A40" s="1"/>
      <c r="C40" s="1"/>
    </row>
    <row r="41" spans="1:3" ht="14.4" x14ac:dyDescent="0.3">
      <c r="A41" s="1"/>
      <c r="C41" s="1"/>
    </row>
    <row r="42" spans="1:3" ht="14.4" x14ac:dyDescent="0.3">
      <c r="A42" s="1"/>
      <c r="C42" s="1"/>
    </row>
    <row r="43" spans="1:3" ht="14.4" x14ac:dyDescent="0.3">
      <c r="A43" s="1"/>
      <c r="C43" s="1"/>
    </row>
    <row r="44" spans="1:3" ht="14.4" x14ac:dyDescent="0.3">
      <c r="A44" s="1"/>
      <c r="C44" s="1"/>
    </row>
    <row r="45" spans="1:3" ht="14.4" x14ac:dyDescent="0.3">
      <c r="A45" s="1"/>
      <c r="C45" s="1"/>
    </row>
    <row r="46" spans="1:3" ht="14.4" x14ac:dyDescent="0.3">
      <c r="A46" s="1"/>
      <c r="C46" s="1"/>
    </row>
    <row r="47" spans="1:3" ht="14.4" x14ac:dyDescent="0.3">
      <c r="A47" s="1"/>
      <c r="C47" s="1"/>
    </row>
    <row r="48" spans="1:3" ht="14.4" x14ac:dyDescent="0.3">
      <c r="A48" s="1"/>
      <c r="C48" s="1"/>
    </row>
    <row r="49" spans="1:3" ht="14.4" x14ac:dyDescent="0.3">
      <c r="A49" s="1"/>
      <c r="C49" s="1"/>
    </row>
    <row r="50" spans="1:3" ht="14.4" x14ac:dyDescent="0.3">
      <c r="A50" s="1"/>
      <c r="C50" s="1"/>
    </row>
    <row r="51" spans="1:3" ht="14.4" x14ac:dyDescent="0.3">
      <c r="A51" s="1"/>
      <c r="C51" s="1"/>
    </row>
    <row r="52" spans="1:3" ht="14.4" x14ac:dyDescent="0.3">
      <c r="A52" s="1"/>
      <c r="C52" s="1"/>
    </row>
    <row r="53" spans="1:3" ht="14.4" x14ac:dyDescent="0.3">
      <c r="A53" s="1"/>
      <c r="C53" s="1"/>
    </row>
    <row r="54" spans="1:3" ht="14.4" x14ac:dyDescent="0.3">
      <c r="A54" s="1"/>
      <c r="C54" s="1"/>
    </row>
    <row r="55" spans="1:3" ht="14.4" x14ac:dyDescent="0.3">
      <c r="A55" s="1"/>
      <c r="C55" s="1"/>
    </row>
    <row r="56" spans="1:3" ht="14.4" x14ac:dyDescent="0.3">
      <c r="A56" s="1"/>
      <c r="C56" s="1"/>
    </row>
    <row r="57" spans="1:3" ht="14.4" x14ac:dyDescent="0.3">
      <c r="A57" s="1"/>
      <c r="C57" s="1"/>
    </row>
    <row r="58" spans="1:3" ht="14.4" x14ac:dyDescent="0.3">
      <c r="A58" s="1"/>
      <c r="C58" s="1"/>
    </row>
    <row r="59" spans="1:3" ht="14.4" x14ac:dyDescent="0.3">
      <c r="A59" s="1"/>
      <c r="C59" s="1"/>
    </row>
    <row r="60" spans="1:3" ht="14.4" x14ac:dyDescent="0.3">
      <c r="A60" s="1"/>
      <c r="C60" s="1"/>
    </row>
    <row r="61" spans="1:3" ht="14.4" x14ac:dyDescent="0.3">
      <c r="A61" s="1"/>
      <c r="C61" s="1"/>
    </row>
    <row r="62" spans="1:3" ht="14.4" x14ac:dyDescent="0.3">
      <c r="A62" s="1"/>
      <c r="C62" s="1"/>
    </row>
    <row r="63" spans="1:3" ht="14.4" x14ac:dyDescent="0.3">
      <c r="A63" s="1"/>
      <c r="C63" s="1"/>
    </row>
    <row r="64" spans="1:3" ht="14.4" x14ac:dyDescent="0.3">
      <c r="A64" s="1"/>
      <c r="C64" s="1"/>
    </row>
    <row r="65" spans="1:3" ht="14.4" x14ac:dyDescent="0.3">
      <c r="A65" s="1"/>
      <c r="C65" s="1"/>
    </row>
    <row r="66" spans="1:3" ht="14.4" x14ac:dyDescent="0.3">
      <c r="A66" s="1"/>
      <c r="C66" s="1"/>
    </row>
    <row r="67" spans="1:3" ht="14.4" x14ac:dyDescent="0.3">
      <c r="A67" s="1"/>
      <c r="C67" s="1"/>
    </row>
    <row r="68" spans="1:3" ht="14.4" x14ac:dyDescent="0.3">
      <c r="A68" s="1"/>
      <c r="C68" s="1"/>
    </row>
    <row r="69" spans="1:3" ht="14.4" x14ac:dyDescent="0.3">
      <c r="A69" s="1"/>
      <c r="C69" s="1"/>
    </row>
    <row r="70" spans="1:3" ht="14.4" x14ac:dyDescent="0.3">
      <c r="A70" s="1"/>
      <c r="C70" s="1"/>
    </row>
    <row r="71" spans="1:3" ht="14.4" x14ac:dyDescent="0.3">
      <c r="A71" s="1"/>
      <c r="C71" s="1"/>
    </row>
    <row r="72" spans="1:3" ht="14.4" x14ac:dyDescent="0.3">
      <c r="A72" s="1"/>
      <c r="C72" s="1"/>
    </row>
    <row r="73" spans="1:3" ht="14.4" x14ac:dyDescent="0.3">
      <c r="A73" s="1"/>
      <c r="C73" s="1"/>
    </row>
    <row r="74" spans="1:3" ht="14.4" x14ac:dyDescent="0.3">
      <c r="A74" s="1"/>
      <c r="C74" s="1"/>
    </row>
    <row r="75" spans="1:3" ht="14.4" x14ac:dyDescent="0.3">
      <c r="A75" s="1"/>
      <c r="C75" s="1"/>
    </row>
    <row r="76" spans="1:3" ht="14.4" x14ac:dyDescent="0.3">
      <c r="A76" s="1"/>
      <c r="C76" s="1"/>
    </row>
    <row r="77" spans="1:3" ht="14.4" x14ac:dyDescent="0.3">
      <c r="A77" s="1"/>
      <c r="C77" s="1"/>
    </row>
    <row r="78" spans="1:3" ht="14.4" x14ac:dyDescent="0.3">
      <c r="A78" s="1"/>
      <c r="C78" s="1"/>
    </row>
    <row r="79" spans="1:3" ht="14.4" x14ac:dyDescent="0.3">
      <c r="A79" s="1"/>
      <c r="C79" s="1"/>
    </row>
    <row r="80" spans="1:3" ht="14.4" x14ac:dyDescent="0.3">
      <c r="A80" s="1"/>
      <c r="C80" s="1"/>
    </row>
    <row r="81" spans="1:3" ht="14.4" x14ac:dyDescent="0.3">
      <c r="A81" s="1"/>
      <c r="C81" s="1"/>
    </row>
    <row r="82" spans="1:3" ht="14.4" x14ac:dyDescent="0.3">
      <c r="A82" s="1"/>
      <c r="C82" s="1"/>
    </row>
    <row r="83" spans="1:3" ht="14.4" x14ac:dyDescent="0.3">
      <c r="A83" s="1"/>
      <c r="C83" s="1"/>
    </row>
    <row r="84" spans="1:3" ht="14.4" x14ac:dyDescent="0.3">
      <c r="A84" s="1"/>
      <c r="C84" s="1"/>
    </row>
    <row r="85" spans="1:3" ht="14.4" x14ac:dyDescent="0.3">
      <c r="A85" s="1"/>
      <c r="C85" s="1"/>
    </row>
    <row r="86" spans="1:3" ht="14.4" x14ac:dyDescent="0.3">
      <c r="A86" s="1"/>
      <c r="C86" s="1"/>
    </row>
    <row r="87" spans="1:3" ht="14.4" x14ac:dyDescent="0.3">
      <c r="A87" s="1"/>
      <c r="C87" s="1"/>
    </row>
    <row r="88" spans="1:3" ht="14.4" x14ac:dyDescent="0.3">
      <c r="A88" s="1"/>
      <c r="C88" s="1"/>
    </row>
    <row r="89" spans="1:3" ht="14.4" x14ac:dyDescent="0.3">
      <c r="A89" s="1"/>
      <c r="C89" s="1"/>
    </row>
    <row r="90" spans="1:3" ht="14.4" x14ac:dyDescent="0.3">
      <c r="A90" s="1"/>
      <c r="C90" s="1"/>
    </row>
    <row r="91" spans="1:3" ht="14.4" x14ac:dyDescent="0.3">
      <c r="A91" s="1"/>
      <c r="C91" s="1"/>
    </row>
    <row r="92" spans="1:3" ht="14.4" x14ac:dyDescent="0.3">
      <c r="A92" s="1"/>
      <c r="C92" s="1"/>
    </row>
    <row r="93" spans="1:3" ht="14.4" x14ac:dyDescent="0.3">
      <c r="A93" s="1"/>
      <c r="C93" s="1"/>
    </row>
    <row r="94" spans="1:3" ht="14.4" x14ac:dyDescent="0.3">
      <c r="A94" s="1"/>
      <c r="C94" s="1"/>
    </row>
    <row r="95" spans="1:3" ht="14.4" x14ac:dyDescent="0.3">
      <c r="A95" s="1"/>
      <c r="C95" s="1"/>
    </row>
    <row r="96" spans="1:3" ht="14.4" x14ac:dyDescent="0.3">
      <c r="A96" s="1"/>
      <c r="C96" s="1"/>
    </row>
    <row r="97" spans="1:3" ht="14.4" x14ac:dyDescent="0.3">
      <c r="A97" s="1"/>
      <c r="C97" s="1"/>
    </row>
    <row r="98" spans="1:3" ht="14.4" x14ac:dyDescent="0.3">
      <c r="A98" s="1"/>
      <c r="C98" s="1"/>
    </row>
    <row r="99" spans="1:3" ht="14.4" x14ac:dyDescent="0.3">
      <c r="A99" s="1"/>
      <c r="C99" s="1"/>
    </row>
    <row r="100" spans="1:3" ht="14.4" x14ac:dyDescent="0.3">
      <c r="A100" s="1"/>
      <c r="C100" s="1"/>
    </row>
    <row r="101" spans="1:3" ht="14.4" x14ac:dyDescent="0.3">
      <c r="A101" s="1"/>
      <c r="C101" s="1"/>
    </row>
    <row r="102" spans="1:3" ht="14.4" x14ac:dyDescent="0.3">
      <c r="A102" s="1"/>
      <c r="C102" s="1"/>
    </row>
    <row r="103" spans="1:3" ht="14.4" x14ac:dyDescent="0.3">
      <c r="A103" s="1"/>
      <c r="C103" s="1"/>
    </row>
    <row r="104" spans="1:3" ht="14.4" x14ac:dyDescent="0.3">
      <c r="A104" s="1"/>
      <c r="C104" s="1"/>
    </row>
    <row r="105" spans="1:3" ht="14.4" x14ac:dyDescent="0.3">
      <c r="A105" s="1"/>
      <c r="C105" s="1"/>
    </row>
    <row r="106" spans="1:3" ht="14.4" x14ac:dyDescent="0.3">
      <c r="A106" s="1"/>
      <c r="C106" s="1"/>
    </row>
    <row r="107" spans="1:3" ht="14.4" x14ac:dyDescent="0.3">
      <c r="A107" s="1"/>
      <c r="C107" s="1"/>
    </row>
    <row r="108" spans="1:3" ht="14.4" x14ac:dyDescent="0.3">
      <c r="A108" s="1"/>
      <c r="C108" s="1"/>
    </row>
    <row r="109" spans="1:3" ht="14.4" x14ac:dyDescent="0.3">
      <c r="A109" s="1"/>
      <c r="C109" s="1"/>
    </row>
    <row r="110" spans="1:3" ht="14.4" x14ac:dyDescent="0.3">
      <c r="A110" s="1"/>
      <c r="C110" s="1"/>
    </row>
    <row r="111" spans="1:3" ht="14.4" x14ac:dyDescent="0.3">
      <c r="A111" s="1"/>
      <c r="C111" s="1"/>
    </row>
    <row r="112" spans="1:3" ht="14.4" x14ac:dyDescent="0.3">
      <c r="A112" s="1"/>
      <c r="C112" s="1"/>
    </row>
    <row r="113" spans="1:3" ht="14.4" x14ac:dyDescent="0.3">
      <c r="A113" s="1"/>
      <c r="C113" s="1"/>
    </row>
    <row r="114" spans="1:3" ht="14.4" x14ac:dyDescent="0.3">
      <c r="A114" s="1"/>
      <c r="C114" s="1"/>
    </row>
    <row r="115" spans="1:3" ht="14.4" x14ac:dyDescent="0.3">
      <c r="A115" s="1"/>
      <c r="C115" s="1"/>
    </row>
    <row r="116" spans="1:3" ht="14.4" x14ac:dyDescent="0.3">
      <c r="A116" s="1"/>
      <c r="C116" s="1"/>
    </row>
    <row r="117" spans="1:3" ht="14.4" x14ac:dyDescent="0.3">
      <c r="A117" s="1"/>
      <c r="C117" s="1"/>
    </row>
    <row r="118" spans="1:3" ht="14.4" x14ac:dyDescent="0.3">
      <c r="A118" s="1"/>
      <c r="C118" s="1"/>
    </row>
    <row r="119" spans="1:3" ht="14.4" x14ac:dyDescent="0.3">
      <c r="A119" s="1"/>
      <c r="C119" s="1"/>
    </row>
    <row r="120" spans="1:3" ht="14.4" x14ac:dyDescent="0.3">
      <c r="A120" s="1"/>
      <c r="C120" s="1"/>
    </row>
    <row r="121" spans="1:3" ht="14.4" x14ac:dyDescent="0.3">
      <c r="A121" s="1"/>
      <c r="C121" s="1"/>
    </row>
    <row r="122" spans="1:3" ht="14.4" x14ac:dyDescent="0.3">
      <c r="A122" s="1"/>
      <c r="C122" s="1"/>
    </row>
    <row r="123" spans="1:3" ht="14.4" x14ac:dyDescent="0.3">
      <c r="A123" s="1"/>
      <c r="C123" s="1"/>
    </row>
    <row r="124" spans="1:3" ht="14.4" x14ac:dyDescent="0.3">
      <c r="A124" s="1"/>
      <c r="C124" s="1"/>
    </row>
    <row r="125" spans="1:3" ht="14.4" x14ac:dyDescent="0.3">
      <c r="A125" s="1"/>
      <c r="C125" s="1"/>
    </row>
    <row r="126" spans="1:3" ht="14.4" x14ac:dyDescent="0.3">
      <c r="A126" s="1"/>
      <c r="C126" s="1"/>
    </row>
    <row r="127" spans="1:3" ht="14.4" x14ac:dyDescent="0.3">
      <c r="A127" s="1"/>
      <c r="C127" s="1"/>
    </row>
    <row r="128" spans="1:3" ht="14.4" x14ac:dyDescent="0.3">
      <c r="A128" s="1"/>
      <c r="C128" s="1"/>
    </row>
    <row r="129" spans="1:3" ht="14.4" x14ac:dyDescent="0.3">
      <c r="A129" s="1"/>
      <c r="C129" s="1"/>
    </row>
    <row r="130" spans="1:3" ht="14.4" x14ac:dyDescent="0.3">
      <c r="A130" s="1"/>
      <c r="C130" s="1"/>
    </row>
    <row r="131" spans="1:3" ht="14.4" x14ac:dyDescent="0.3">
      <c r="A131" s="1"/>
      <c r="C131" s="1"/>
    </row>
    <row r="132" spans="1:3" ht="14.4" x14ac:dyDescent="0.3">
      <c r="A132" s="1"/>
      <c r="C132" s="1"/>
    </row>
    <row r="133" spans="1:3" ht="14.4" x14ac:dyDescent="0.3">
      <c r="A133" s="1"/>
      <c r="C133" s="1"/>
    </row>
    <row r="134" spans="1:3" ht="14.4" x14ac:dyDescent="0.3">
      <c r="A134" s="1"/>
      <c r="C134" s="1"/>
    </row>
    <row r="135" spans="1:3" ht="14.4" x14ac:dyDescent="0.3">
      <c r="A135" s="1"/>
      <c r="C135" s="1"/>
    </row>
    <row r="136" spans="1:3" ht="14.4" x14ac:dyDescent="0.3">
      <c r="A136" s="1"/>
      <c r="C136" s="1"/>
    </row>
    <row r="137" spans="1:3" ht="14.4" x14ac:dyDescent="0.3">
      <c r="A137" s="1"/>
      <c r="C137" s="1"/>
    </row>
    <row r="138" spans="1:3" ht="14.4" x14ac:dyDescent="0.3">
      <c r="A138" s="1"/>
      <c r="C138" s="1"/>
    </row>
    <row r="139" spans="1:3" ht="14.4" x14ac:dyDescent="0.3">
      <c r="A139" s="1"/>
      <c r="C139" s="1"/>
    </row>
    <row r="140" spans="1:3" ht="14.4" x14ac:dyDescent="0.3">
      <c r="A140" s="1"/>
      <c r="C140" s="1"/>
    </row>
    <row r="141" spans="1:3" ht="14.4" x14ac:dyDescent="0.3">
      <c r="A141" s="1"/>
      <c r="C141" s="1"/>
    </row>
    <row r="142" spans="1:3" ht="14.4" x14ac:dyDescent="0.3">
      <c r="A142" s="1"/>
      <c r="C142" s="1"/>
    </row>
    <row r="143" spans="1:3" ht="14.4" x14ac:dyDescent="0.3">
      <c r="A143" s="1"/>
      <c r="C143" s="1"/>
    </row>
    <row r="144" spans="1:3" ht="14.4" x14ac:dyDescent="0.3">
      <c r="A144" s="1"/>
      <c r="C144" s="1"/>
    </row>
    <row r="145" spans="1:3" ht="14.4" x14ac:dyDescent="0.3">
      <c r="A145" s="1"/>
      <c r="C145" s="1"/>
    </row>
    <row r="146" spans="1:3" ht="14.4" x14ac:dyDescent="0.3">
      <c r="A146" s="1"/>
      <c r="C146" s="1"/>
    </row>
    <row r="147" spans="1:3" ht="14.4" x14ac:dyDescent="0.3">
      <c r="A147" s="1"/>
      <c r="C147" s="1"/>
    </row>
    <row r="148" spans="1:3" ht="14.4" x14ac:dyDescent="0.3">
      <c r="A148" s="1"/>
      <c r="C148" s="1"/>
    </row>
    <row r="149" spans="1:3" ht="14.4" x14ac:dyDescent="0.3">
      <c r="A149" s="1"/>
      <c r="C149" s="1"/>
    </row>
    <row r="150" spans="1:3" ht="14.4" x14ac:dyDescent="0.3">
      <c r="A150" s="1"/>
      <c r="C150" s="1"/>
    </row>
    <row r="151" spans="1:3" ht="14.4" x14ac:dyDescent="0.3">
      <c r="A151" s="1"/>
      <c r="C151" s="1"/>
    </row>
    <row r="152" spans="1:3" ht="14.4" x14ac:dyDescent="0.3">
      <c r="A152" s="1"/>
      <c r="C152" s="1"/>
    </row>
    <row r="153" spans="1:3" ht="14.4" x14ac:dyDescent="0.3">
      <c r="A153" s="1"/>
      <c r="C153" s="1"/>
    </row>
    <row r="154" spans="1:3" ht="14.4" x14ac:dyDescent="0.3">
      <c r="A154" s="1"/>
      <c r="C154" s="1"/>
    </row>
    <row r="155" spans="1:3" ht="14.4" x14ac:dyDescent="0.3">
      <c r="A155" s="1"/>
      <c r="C155" s="1"/>
    </row>
    <row r="156" spans="1:3" ht="14.4" x14ac:dyDescent="0.3">
      <c r="A156" s="1"/>
      <c r="C156" s="1"/>
    </row>
    <row r="157" spans="1:3" ht="14.4" x14ac:dyDescent="0.3">
      <c r="A157" s="1"/>
      <c r="C157" s="1"/>
    </row>
    <row r="158" spans="1:3" ht="14.4" x14ac:dyDescent="0.3">
      <c r="A158" s="1"/>
      <c r="C158" s="1"/>
    </row>
    <row r="159" spans="1:3" ht="14.4" x14ac:dyDescent="0.3">
      <c r="A159" s="1"/>
      <c r="C159" s="1"/>
    </row>
    <row r="160" spans="1:3" ht="14.4" x14ac:dyDescent="0.3">
      <c r="A160" s="1"/>
      <c r="C160" s="1"/>
    </row>
    <row r="161" spans="1:3" ht="14.4" x14ac:dyDescent="0.3">
      <c r="A161" s="1"/>
      <c r="C161" s="1"/>
    </row>
    <row r="162" spans="1:3" ht="14.4" x14ac:dyDescent="0.3">
      <c r="A162" s="1"/>
      <c r="C162" s="1"/>
    </row>
    <row r="163" spans="1:3" ht="14.4" x14ac:dyDescent="0.3">
      <c r="A163" s="1"/>
      <c r="C163" s="1"/>
    </row>
    <row r="164" spans="1:3" ht="14.4" x14ac:dyDescent="0.3">
      <c r="A164" s="1"/>
      <c r="C164" s="1"/>
    </row>
    <row r="165" spans="1:3" ht="14.4" x14ac:dyDescent="0.3">
      <c r="A165" s="1"/>
      <c r="C165" s="1"/>
    </row>
    <row r="166" spans="1:3" ht="14.4" x14ac:dyDescent="0.3">
      <c r="A166" s="1"/>
      <c r="C166" s="1"/>
    </row>
    <row r="167" spans="1:3" ht="14.4" x14ac:dyDescent="0.3">
      <c r="A167" s="1"/>
      <c r="C167" s="1"/>
    </row>
    <row r="168" spans="1:3" ht="14.4" x14ac:dyDescent="0.3">
      <c r="A168" s="1"/>
      <c r="C168" s="1"/>
    </row>
    <row r="169" spans="1:3" ht="14.4" x14ac:dyDescent="0.3">
      <c r="A169" s="1"/>
      <c r="C169" s="1"/>
    </row>
    <row r="170" spans="1:3" ht="14.4" x14ac:dyDescent="0.3">
      <c r="A170" s="1"/>
      <c r="C170" s="1"/>
    </row>
    <row r="171" spans="1:3" ht="14.4" x14ac:dyDescent="0.3">
      <c r="A171" s="1"/>
      <c r="C171" s="1"/>
    </row>
    <row r="172" spans="1:3" ht="14.4" x14ac:dyDescent="0.3">
      <c r="A172" s="1"/>
      <c r="C172" s="1"/>
    </row>
    <row r="173" spans="1:3" ht="14.4" x14ac:dyDescent="0.3">
      <c r="A173" s="1"/>
      <c r="C173" s="1"/>
    </row>
    <row r="174" spans="1:3" ht="14.4" x14ac:dyDescent="0.3">
      <c r="A174" s="1"/>
      <c r="C174" s="1"/>
    </row>
    <row r="175" spans="1:3" ht="14.4" x14ac:dyDescent="0.3">
      <c r="A175" s="1"/>
      <c r="C175" s="1"/>
    </row>
    <row r="176" spans="1:3" ht="14.4" x14ac:dyDescent="0.3">
      <c r="A176" s="1"/>
      <c r="C176" s="1"/>
    </row>
    <row r="177" spans="1:3" ht="14.4" x14ac:dyDescent="0.3">
      <c r="A177" s="1"/>
      <c r="C177" s="1"/>
    </row>
    <row r="178" spans="1:3" ht="14.4" x14ac:dyDescent="0.3">
      <c r="A178" s="1"/>
      <c r="C178" s="1"/>
    </row>
    <row r="179" spans="1:3" ht="14.4" x14ac:dyDescent="0.3">
      <c r="A179" s="1"/>
      <c r="C179" s="1"/>
    </row>
    <row r="180" spans="1:3" ht="14.4" x14ac:dyDescent="0.3">
      <c r="A180" s="1"/>
      <c r="C180" s="1"/>
    </row>
    <row r="181" spans="1:3" ht="14.4" x14ac:dyDescent="0.3">
      <c r="A181" s="1"/>
      <c r="C181" s="1"/>
    </row>
    <row r="182" spans="1:3" ht="14.4" x14ac:dyDescent="0.3">
      <c r="A182" s="1"/>
      <c r="C182" s="1"/>
    </row>
    <row r="183" spans="1:3" ht="14.4" x14ac:dyDescent="0.3">
      <c r="A183" s="1"/>
      <c r="C183" s="1"/>
    </row>
    <row r="184" spans="1:3" ht="14.4" x14ac:dyDescent="0.3">
      <c r="A184" s="1"/>
      <c r="C184" s="1"/>
    </row>
    <row r="185" spans="1:3" ht="14.4" x14ac:dyDescent="0.3">
      <c r="A185" s="1"/>
      <c r="C185" s="1"/>
    </row>
    <row r="186" spans="1:3" ht="14.4" x14ac:dyDescent="0.3">
      <c r="A186" s="1"/>
      <c r="C186" s="1"/>
    </row>
    <row r="187" spans="1:3" ht="14.4" x14ac:dyDescent="0.3">
      <c r="A187" s="1"/>
      <c r="C187" s="1"/>
    </row>
    <row r="188" spans="1:3" ht="14.4" x14ac:dyDescent="0.3">
      <c r="A188" s="1"/>
      <c r="C188" s="1"/>
    </row>
    <row r="189" spans="1:3" ht="14.4" x14ac:dyDescent="0.3">
      <c r="A189" s="1"/>
      <c r="C189" s="1"/>
    </row>
    <row r="190" spans="1:3" ht="14.4" x14ac:dyDescent="0.3">
      <c r="A190" s="1"/>
      <c r="C190" s="1"/>
    </row>
    <row r="191" spans="1:3" ht="14.4" x14ac:dyDescent="0.3">
      <c r="A191" s="1"/>
      <c r="C191" s="1"/>
    </row>
    <row r="192" spans="1:3" ht="14.4" x14ac:dyDescent="0.3">
      <c r="A192" s="1"/>
      <c r="C192" s="1"/>
    </row>
    <row r="193" spans="1:3" ht="14.4" x14ac:dyDescent="0.3">
      <c r="A193" s="1"/>
      <c r="C193" s="1"/>
    </row>
    <row r="194" spans="1:3" ht="14.4" x14ac:dyDescent="0.3">
      <c r="A194" s="1"/>
      <c r="C194" s="1"/>
    </row>
    <row r="195" spans="1:3" ht="14.4" x14ac:dyDescent="0.3">
      <c r="A195" s="1"/>
      <c r="C195" s="1"/>
    </row>
    <row r="196" spans="1:3" ht="14.4" x14ac:dyDescent="0.3">
      <c r="A196" s="1"/>
      <c r="C196" s="1"/>
    </row>
    <row r="197" spans="1:3" ht="14.4" x14ac:dyDescent="0.3">
      <c r="A197" s="1"/>
      <c r="C197" s="1"/>
    </row>
    <row r="198" spans="1:3" ht="14.4" x14ac:dyDescent="0.3">
      <c r="A198" s="1"/>
      <c r="C198" s="1"/>
    </row>
    <row r="199" spans="1:3" ht="14.4" x14ac:dyDescent="0.3">
      <c r="A199" s="1"/>
      <c r="C199" s="1"/>
    </row>
    <row r="200" spans="1:3" ht="14.4" x14ac:dyDescent="0.3">
      <c r="A200" s="1"/>
      <c r="C200" s="1"/>
    </row>
    <row r="201" spans="1:3" ht="14.4" x14ac:dyDescent="0.3">
      <c r="A201" s="1"/>
      <c r="C201" s="1"/>
    </row>
    <row r="202" spans="1:3" ht="14.4" x14ac:dyDescent="0.3">
      <c r="A202" s="1"/>
      <c r="C202" s="1"/>
    </row>
    <row r="203" spans="1:3" ht="14.4" x14ac:dyDescent="0.3">
      <c r="A203" s="1"/>
      <c r="C203" s="1"/>
    </row>
    <row r="204" spans="1:3" ht="14.4" x14ac:dyDescent="0.3">
      <c r="A204" s="1"/>
      <c r="C204" s="1"/>
    </row>
    <row r="205" spans="1:3" ht="14.4" x14ac:dyDescent="0.3">
      <c r="A205" s="1"/>
      <c r="C205" s="1"/>
    </row>
    <row r="206" spans="1:3" ht="14.4" x14ac:dyDescent="0.3">
      <c r="A206" s="1"/>
      <c r="C206" s="1"/>
    </row>
    <row r="207" spans="1:3" ht="14.4" x14ac:dyDescent="0.3">
      <c r="A207" s="1"/>
      <c r="C207" s="1"/>
    </row>
    <row r="208" spans="1:3" ht="14.4" x14ac:dyDescent="0.3">
      <c r="A208" s="1"/>
      <c r="C208" s="1"/>
    </row>
    <row r="209" spans="1:3" ht="14.4" x14ac:dyDescent="0.3">
      <c r="A209" s="1"/>
      <c r="C209" s="1"/>
    </row>
    <row r="210" spans="1:3" ht="14.4" x14ac:dyDescent="0.3">
      <c r="A210" s="1"/>
      <c r="C210" s="1"/>
    </row>
    <row r="211" spans="1:3" ht="14.4" x14ac:dyDescent="0.3">
      <c r="A211" s="1"/>
      <c r="C211" s="1"/>
    </row>
    <row r="212" spans="1:3" ht="14.4" x14ac:dyDescent="0.3">
      <c r="A212" s="1"/>
      <c r="C212" s="1"/>
    </row>
    <row r="213" spans="1:3" ht="14.4" x14ac:dyDescent="0.3">
      <c r="A213" s="1"/>
      <c r="C213" s="1"/>
    </row>
    <row r="214" spans="1:3" ht="14.4" x14ac:dyDescent="0.3">
      <c r="A214" s="1"/>
      <c r="C214" s="1"/>
    </row>
    <row r="215" spans="1:3" ht="14.4" x14ac:dyDescent="0.3">
      <c r="A215" s="1"/>
      <c r="C215" s="1"/>
    </row>
    <row r="216" spans="1:3" ht="14.4" x14ac:dyDescent="0.3">
      <c r="A216" s="1"/>
      <c r="C216" s="1"/>
    </row>
    <row r="217" spans="1:3" ht="14.4" x14ac:dyDescent="0.3">
      <c r="A217" s="1"/>
      <c r="C217" s="1"/>
    </row>
    <row r="218" spans="1:3" ht="14.4" x14ac:dyDescent="0.3">
      <c r="A218" s="1"/>
      <c r="C218" s="1"/>
    </row>
    <row r="219" spans="1:3" ht="14.4" x14ac:dyDescent="0.3">
      <c r="A219" s="1"/>
      <c r="C219" s="1"/>
    </row>
    <row r="220" spans="1:3" ht="14.4" x14ac:dyDescent="0.3">
      <c r="A220" s="1"/>
      <c r="C220" s="1"/>
    </row>
    <row r="221" spans="1:3" ht="14.4" x14ac:dyDescent="0.3">
      <c r="A221" s="1"/>
      <c r="C221" s="1"/>
    </row>
    <row r="222" spans="1:3" ht="14.4" x14ac:dyDescent="0.3">
      <c r="A222" s="1"/>
      <c r="C222" s="1"/>
    </row>
    <row r="223" spans="1:3" ht="14.4" x14ac:dyDescent="0.3">
      <c r="A223" s="1"/>
      <c r="C223" s="1"/>
    </row>
    <row r="224" spans="1:3" ht="14.4" x14ac:dyDescent="0.3">
      <c r="A224" s="1"/>
      <c r="C224" s="1"/>
    </row>
    <row r="225" spans="1:3" ht="14.4" x14ac:dyDescent="0.3">
      <c r="A225" s="1"/>
      <c r="C225" s="1"/>
    </row>
    <row r="226" spans="1:3" ht="14.4" x14ac:dyDescent="0.3">
      <c r="A226" s="1"/>
      <c r="C226" s="1"/>
    </row>
    <row r="227" spans="1:3" ht="14.4" x14ac:dyDescent="0.3">
      <c r="A227" s="1"/>
      <c r="C227" s="1"/>
    </row>
    <row r="228" spans="1:3" ht="14.4" x14ac:dyDescent="0.3">
      <c r="A228" s="1"/>
      <c r="C228" s="1"/>
    </row>
    <row r="229" spans="1:3" ht="14.4" x14ac:dyDescent="0.3">
      <c r="A229" s="1"/>
      <c r="C229" s="1"/>
    </row>
    <row r="230" spans="1:3" ht="14.4" x14ac:dyDescent="0.3">
      <c r="A230" s="1"/>
      <c r="C230" s="1"/>
    </row>
    <row r="231" spans="1:3" ht="14.4" x14ac:dyDescent="0.3">
      <c r="A231" s="1"/>
      <c r="C231" s="1"/>
    </row>
    <row r="232" spans="1:3" ht="14.4" x14ac:dyDescent="0.3">
      <c r="A232" s="1"/>
      <c r="C232" s="1"/>
    </row>
    <row r="233" spans="1:3" ht="14.4" x14ac:dyDescent="0.3">
      <c r="A233" s="1"/>
      <c r="C233" s="1"/>
    </row>
    <row r="234" spans="1:3" ht="14.4" x14ac:dyDescent="0.3">
      <c r="A234" s="1"/>
      <c r="C234" s="1"/>
    </row>
    <row r="235" spans="1:3" ht="14.4" x14ac:dyDescent="0.3">
      <c r="A235" s="1"/>
      <c r="C235" s="1"/>
    </row>
    <row r="236" spans="1:3" ht="14.4" x14ac:dyDescent="0.3">
      <c r="A236" s="1"/>
      <c r="C236" s="1"/>
    </row>
    <row r="237" spans="1:3" ht="14.4" x14ac:dyDescent="0.3">
      <c r="A237" s="1"/>
      <c r="C237" s="1"/>
    </row>
    <row r="238" spans="1:3" ht="14.4" x14ac:dyDescent="0.3">
      <c r="A238" s="1"/>
      <c r="C238" s="1"/>
    </row>
    <row r="239" spans="1:3" ht="14.4" x14ac:dyDescent="0.3">
      <c r="A239" s="1"/>
      <c r="C239" s="1"/>
    </row>
    <row r="240" spans="1:3" ht="14.4" x14ac:dyDescent="0.3">
      <c r="A240" s="1"/>
      <c r="C240" s="1"/>
    </row>
    <row r="241" spans="1:3" ht="14.4" x14ac:dyDescent="0.3">
      <c r="A241" s="1"/>
      <c r="C241" s="1"/>
    </row>
    <row r="242" spans="1:3" ht="14.4" x14ac:dyDescent="0.3">
      <c r="A242" s="1"/>
      <c r="C242" s="1"/>
    </row>
    <row r="243" spans="1:3" ht="14.4" x14ac:dyDescent="0.3">
      <c r="A243" s="1"/>
      <c r="C243" s="1"/>
    </row>
    <row r="244" spans="1:3" ht="14.4" x14ac:dyDescent="0.3">
      <c r="A244" s="1"/>
      <c r="C244" s="1"/>
    </row>
    <row r="245" spans="1:3" ht="14.4" x14ac:dyDescent="0.3">
      <c r="A245" s="1"/>
      <c r="C245" s="1"/>
    </row>
    <row r="246" spans="1:3" ht="14.4" x14ac:dyDescent="0.3">
      <c r="A246" s="1"/>
      <c r="C246" s="1"/>
    </row>
    <row r="247" spans="1:3" ht="14.4" x14ac:dyDescent="0.3">
      <c r="A247" s="1"/>
      <c r="C247" s="1"/>
    </row>
    <row r="248" spans="1:3" ht="14.4" x14ac:dyDescent="0.3">
      <c r="A248" s="1"/>
      <c r="C248" s="1"/>
    </row>
    <row r="249" spans="1:3" ht="14.4" x14ac:dyDescent="0.3">
      <c r="A249" s="1"/>
      <c r="C249" s="1"/>
    </row>
    <row r="250" spans="1:3" ht="14.4" x14ac:dyDescent="0.3">
      <c r="A250" s="1"/>
      <c r="C250" s="1"/>
    </row>
    <row r="251" spans="1:3" ht="14.4" x14ac:dyDescent="0.3">
      <c r="A251" s="1"/>
      <c r="C251" s="1"/>
    </row>
    <row r="252" spans="1:3" ht="14.4" x14ac:dyDescent="0.3">
      <c r="A252" s="1"/>
      <c r="C252" s="1"/>
    </row>
    <row r="253" spans="1:3" ht="14.4" x14ac:dyDescent="0.3">
      <c r="A253" s="1"/>
      <c r="C253" s="1"/>
    </row>
    <row r="254" spans="1:3" ht="14.4" x14ac:dyDescent="0.3">
      <c r="A254" s="1"/>
      <c r="C254" s="1"/>
    </row>
    <row r="255" spans="1:3" ht="14.4" x14ac:dyDescent="0.3">
      <c r="A255" s="1"/>
      <c r="C255" s="1"/>
    </row>
    <row r="256" spans="1:3" ht="14.4" x14ac:dyDescent="0.3">
      <c r="A256" s="1"/>
      <c r="C256" s="1"/>
    </row>
    <row r="257" spans="1:3" ht="14.4" x14ac:dyDescent="0.3">
      <c r="A257" s="1"/>
      <c r="C257" s="1"/>
    </row>
    <row r="258" spans="1:3" ht="14.4" x14ac:dyDescent="0.3">
      <c r="A258" s="1"/>
      <c r="C258" s="1"/>
    </row>
    <row r="259" spans="1:3" ht="14.4" x14ac:dyDescent="0.3">
      <c r="A259" s="1"/>
      <c r="C259" s="1"/>
    </row>
    <row r="260" spans="1:3" ht="14.4" x14ac:dyDescent="0.3">
      <c r="A260" s="1"/>
      <c r="C260" s="1"/>
    </row>
    <row r="261" spans="1:3" ht="14.4" x14ac:dyDescent="0.3">
      <c r="A261" s="1"/>
      <c r="C261" s="1"/>
    </row>
    <row r="262" spans="1:3" ht="14.4" x14ac:dyDescent="0.3">
      <c r="A262" s="1"/>
      <c r="C262" s="1"/>
    </row>
    <row r="263" spans="1:3" ht="14.4" x14ac:dyDescent="0.3">
      <c r="A263" s="1"/>
      <c r="C263" s="1"/>
    </row>
    <row r="264" spans="1:3" ht="14.4" x14ac:dyDescent="0.3">
      <c r="A264" s="1"/>
      <c r="C264" s="1"/>
    </row>
    <row r="265" spans="1:3" ht="14.4" x14ac:dyDescent="0.3">
      <c r="A265" s="1"/>
      <c r="C265" s="1"/>
    </row>
    <row r="266" spans="1:3" ht="14.4" x14ac:dyDescent="0.3">
      <c r="A266" s="1"/>
      <c r="C266" s="1"/>
    </row>
    <row r="267" spans="1:3" ht="14.4" x14ac:dyDescent="0.3">
      <c r="A267" s="1"/>
      <c r="C267" s="1"/>
    </row>
    <row r="268" spans="1:3" ht="14.4" x14ac:dyDescent="0.3">
      <c r="A268" s="1"/>
      <c r="C268" s="1"/>
    </row>
    <row r="269" spans="1:3" ht="14.4" x14ac:dyDescent="0.3">
      <c r="A269" s="1"/>
      <c r="C269" s="1"/>
    </row>
    <row r="270" spans="1:3" ht="14.4" x14ac:dyDescent="0.3">
      <c r="A270" s="1"/>
      <c r="C270" s="1"/>
    </row>
    <row r="271" spans="1:3" ht="14.4" x14ac:dyDescent="0.3">
      <c r="A271" s="1"/>
      <c r="C271" s="1"/>
    </row>
    <row r="272" spans="1:3" ht="14.4" x14ac:dyDescent="0.3">
      <c r="A272" s="1"/>
      <c r="C272" s="1"/>
    </row>
    <row r="273" spans="1:3" ht="14.4" x14ac:dyDescent="0.3">
      <c r="A273" s="1"/>
      <c r="C273" s="1"/>
    </row>
    <row r="274" spans="1:3" ht="14.4" x14ac:dyDescent="0.3">
      <c r="A274" s="1"/>
      <c r="C274" s="1"/>
    </row>
    <row r="275" spans="1:3" ht="14.4" x14ac:dyDescent="0.3">
      <c r="A275" s="1"/>
      <c r="C275" s="1"/>
    </row>
    <row r="276" spans="1:3" ht="14.4" x14ac:dyDescent="0.3">
      <c r="A276" s="1"/>
      <c r="C276" s="1"/>
    </row>
    <row r="277" spans="1:3" ht="14.4" x14ac:dyDescent="0.3">
      <c r="A277" s="1"/>
      <c r="C277" s="1"/>
    </row>
    <row r="278" spans="1:3" ht="14.4" x14ac:dyDescent="0.3">
      <c r="A278" s="1"/>
      <c r="C278" s="1"/>
    </row>
    <row r="279" spans="1:3" ht="14.4" x14ac:dyDescent="0.3">
      <c r="A279" s="1"/>
      <c r="C279" s="1"/>
    </row>
    <row r="280" spans="1:3" ht="14.4" x14ac:dyDescent="0.3">
      <c r="A280" s="1"/>
      <c r="C280" s="1"/>
    </row>
    <row r="281" spans="1:3" ht="14.4" x14ac:dyDescent="0.3">
      <c r="A281" s="1"/>
      <c r="C281" s="1"/>
    </row>
    <row r="282" spans="1:3" ht="14.4" x14ac:dyDescent="0.3">
      <c r="A282" s="1"/>
      <c r="C282" s="1"/>
    </row>
    <row r="283" spans="1:3" ht="14.4" x14ac:dyDescent="0.3">
      <c r="A283" s="1"/>
      <c r="C283" s="1"/>
    </row>
    <row r="284" spans="1:3" ht="14.4" x14ac:dyDescent="0.3">
      <c r="A284" s="1"/>
      <c r="C284" s="1"/>
    </row>
    <row r="285" spans="1:3" ht="14.4" x14ac:dyDescent="0.3">
      <c r="A285" s="1"/>
      <c r="C285" s="1"/>
    </row>
    <row r="286" spans="1:3" ht="14.4" x14ac:dyDescent="0.3">
      <c r="A286" s="1"/>
      <c r="C286" s="1"/>
    </row>
    <row r="287" spans="1:3" ht="14.4" x14ac:dyDescent="0.3">
      <c r="A287" s="1"/>
      <c r="C287" s="1"/>
    </row>
    <row r="288" spans="1:3" ht="14.4" x14ac:dyDescent="0.3">
      <c r="A288" s="1"/>
      <c r="C288" s="1"/>
    </row>
    <row r="289" spans="1:3" ht="14.4" x14ac:dyDescent="0.3">
      <c r="A289" s="1"/>
      <c r="C289" s="1"/>
    </row>
    <row r="290" spans="1:3" ht="14.4" x14ac:dyDescent="0.3">
      <c r="A290" s="1"/>
      <c r="C290" s="1"/>
    </row>
    <row r="291" spans="1:3" ht="14.4" x14ac:dyDescent="0.3">
      <c r="A291" s="1"/>
      <c r="C291" s="1"/>
    </row>
    <row r="292" spans="1:3" ht="14.4" x14ac:dyDescent="0.3">
      <c r="A292" s="1"/>
      <c r="C292" s="1"/>
    </row>
    <row r="293" spans="1:3" ht="14.4" x14ac:dyDescent="0.3">
      <c r="A293" s="1"/>
      <c r="C293" s="1"/>
    </row>
    <row r="294" spans="1:3" ht="14.4" x14ac:dyDescent="0.3">
      <c r="A294" s="1"/>
      <c r="C294" s="1"/>
    </row>
    <row r="295" spans="1:3" ht="14.4" x14ac:dyDescent="0.3">
      <c r="A295" s="1"/>
      <c r="C295" s="1"/>
    </row>
    <row r="296" spans="1:3" ht="14.4" x14ac:dyDescent="0.3">
      <c r="A296" s="1"/>
      <c r="C296" s="1"/>
    </row>
    <row r="297" spans="1:3" ht="14.4" x14ac:dyDescent="0.3">
      <c r="A297" s="1"/>
      <c r="C297" s="1"/>
    </row>
    <row r="298" spans="1:3" ht="14.4" x14ac:dyDescent="0.3">
      <c r="A298" s="1"/>
      <c r="C298" s="1"/>
    </row>
    <row r="299" spans="1:3" ht="14.4" x14ac:dyDescent="0.3">
      <c r="A299" s="1"/>
      <c r="C299" s="1"/>
    </row>
    <row r="300" spans="1:3" ht="14.4" x14ac:dyDescent="0.3">
      <c r="A300" s="1"/>
      <c r="C300" s="1"/>
    </row>
    <row r="301" spans="1:3" ht="14.4" x14ac:dyDescent="0.3">
      <c r="A301" s="1"/>
      <c r="C301" s="1"/>
    </row>
    <row r="302" spans="1:3" ht="14.4" x14ac:dyDescent="0.3">
      <c r="A302" s="1"/>
      <c r="C302" s="1"/>
    </row>
    <row r="303" spans="1:3" ht="14.4" x14ac:dyDescent="0.3">
      <c r="A303" s="1"/>
      <c r="C303" s="1"/>
    </row>
    <row r="304" spans="1:3" ht="14.4" x14ac:dyDescent="0.3">
      <c r="A304" s="1"/>
      <c r="C304" s="1"/>
    </row>
    <row r="305" spans="1:3" ht="14.4" x14ac:dyDescent="0.3">
      <c r="A305" s="1"/>
      <c r="C305" s="1"/>
    </row>
    <row r="306" spans="1:3" ht="14.4" x14ac:dyDescent="0.3">
      <c r="A306" s="1"/>
      <c r="C306" s="1"/>
    </row>
    <row r="307" spans="1:3" ht="14.4" x14ac:dyDescent="0.3">
      <c r="A307" s="1"/>
      <c r="C307" s="1"/>
    </row>
    <row r="308" spans="1:3" ht="14.4" x14ac:dyDescent="0.3">
      <c r="A308" s="1"/>
      <c r="C308" s="1"/>
    </row>
    <row r="309" spans="1:3" ht="14.4" x14ac:dyDescent="0.3">
      <c r="A309" s="1"/>
      <c r="C309" s="1"/>
    </row>
    <row r="310" spans="1:3" ht="14.4" x14ac:dyDescent="0.3">
      <c r="A310" s="1"/>
      <c r="C310" s="1"/>
    </row>
    <row r="311" spans="1:3" ht="14.4" x14ac:dyDescent="0.3">
      <c r="A311" s="1"/>
      <c r="C311" s="1"/>
    </row>
    <row r="312" spans="1:3" ht="14.4" x14ac:dyDescent="0.3">
      <c r="A312" s="1"/>
      <c r="C312" s="1"/>
    </row>
    <row r="313" spans="1:3" ht="14.4" x14ac:dyDescent="0.3">
      <c r="A313" s="1"/>
      <c r="C313" s="1"/>
    </row>
    <row r="314" spans="1:3" ht="14.4" x14ac:dyDescent="0.3">
      <c r="A314" s="1"/>
      <c r="C314" s="1"/>
    </row>
    <row r="315" spans="1:3" ht="14.4" x14ac:dyDescent="0.3">
      <c r="A315" s="1"/>
      <c r="C315" s="1"/>
    </row>
    <row r="316" spans="1:3" ht="14.4" x14ac:dyDescent="0.3">
      <c r="A316" s="1"/>
      <c r="C316" s="1"/>
    </row>
    <row r="317" spans="1:3" ht="14.4" x14ac:dyDescent="0.3">
      <c r="A317" s="1"/>
      <c r="C317" s="1"/>
    </row>
    <row r="318" spans="1:3" ht="14.4" x14ac:dyDescent="0.3">
      <c r="A318" s="1"/>
      <c r="C318" s="1"/>
    </row>
    <row r="319" spans="1:3" ht="14.4" x14ac:dyDescent="0.3">
      <c r="A319" s="1"/>
      <c r="C319" s="1"/>
    </row>
    <row r="320" spans="1:3" ht="14.4" x14ac:dyDescent="0.3">
      <c r="A320" s="1"/>
      <c r="C320" s="1"/>
    </row>
    <row r="321" spans="1:3" ht="14.4" x14ac:dyDescent="0.3">
      <c r="A321" s="1"/>
      <c r="C321" s="1"/>
    </row>
    <row r="322" spans="1:3" ht="14.4" x14ac:dyDescent="0.3">
      <c r="A322" s="1"/>
      <c r="C322" s="1"/>
    </row>
    <row r="323" spans="1:3" ht="14.4" x14ac:dyDescent="0.3">
      <c r="A323" s="1"/>
      <c r="C323" s="1"/>
    </row>
    <row r="324" spans="1:3" ht="14.4" x14ac:dyDescent="0.3">
      <c r="A324" s="1"/>
      <c r="C324" s="1"/>
    </row>
    <row r="325" spans="1:3" ht="14.4" x14ac:dyDescent="0.3">
      <c r="A325" s="1"/>
      <c r="C325" s="1"/>
    </row>
    <row r="326" spans="1:3" ht="14.4" x14ac:dyDescent="0.3">
      <c r="A326" s="1"/>
      <c r="C326" s="1"/>
    </row>
    <row r="327" spans="1:3" ht="14.4" x14ac:dyDescent="0.3">
      <c r="A327" s="1"/>
      <c r="C327" s="1"/>
    </row>
    <row r="328" spans="1:3" ht="14.4" x14ac:dyDescent="0.3">
      <c r="A328" s="1"/>
      <c r="C328" s="1"/>
    </row>
    <row r="329" spans="1:3" ht="14.4" x14ac:dyDescent="0.3">
      <c r="A329" s="1"/>
      <c r="C329" s="1"/>
    </row>
    <row r="330" spans="1:3" ht="14.4" x14ac:dyDescent="0.3">
      <c r="A330" s="1"/>
      <c r="C330" s="1"/>
    </row>
    <row r="331" spans="1:3" ht="14.4" x14ac:dyDescent="0.3">
      <c r="A331" s="1"/>
      <c r="C331" s="1"/>
    </row>
    <row r="332" spans="1:3" ht="14.4" x14ac:dyDescent="0.3">
      <c r="A332" s="1"/>
      <c r="C332" s="1"/>
    </row>
    <row r="333" spans="1:3" ht="14.4" x14ac:dyDescent="0.3">
      <c r="A333" s="1"/>
      <c r="C333" s="1"/>
    </row>
    <row r="334" spans="1:3" ht="14.4" x14ac:dyDescent="0.3">
      <c r="A334" s="1"/>
      <c r="C334" s="1"/>
    </row>
    <row r="335" spans="1:3" ht="14.4" x14ac:dyDescent="0.3">
      <c r="A335" s="1"/>
      <c r="C335" s="1"/>
    </row>
    <row r="336" spans="1:3" ht="14.4" x14ac:dyDescent="0.3">
      <c r="A336" s="1"/>
      <c r="C336" s="1"/>
    </row>
    <row r="337" spans="1:3" ht="14.4" x14ac:dyDescent="0.3">
      <c r="A337" s="1"/>
      <c r="C337" s="1"/>
    </row>
    <row r="338" spans="1:3" ht="14.4" x14ac:dyDescent="0.3">
      <c r="A338" s="1"/>
      <c r="C338" s="1"/>
    </row>
    <row r="339" spans="1:3" ht="14.4" x14ac:dyDescent="0.3">
      <c r="A339" s="1"/>
      <c r="C339" s="1"/>
    </row>
    <row r="340" spans="1:3" ht="14.4" x14ac:dyDescent="0.3">
      <c r="A340" s="1"/>
      <c r="C340" s="1"/>
    </row>
    <row r="341" spans="1:3" ht="14.4" x14ac:dyDescent="0.3">
      <c r="A341" s="1"/>
      <c r="C341" s="1"/>
    </row>
    <row r="342" spans="1:3" ht="14.4" x14ac:dyDescent="0.3">
      <c r="A342" s="1"/>
      <c r="C342" s="1"/>
    </row>
    <row r="343" spans="1:3" ht="14.4" x14ac:dyDescent="0.3">
      <c r="A343" s="1"/>
      <c r="C343" s="1"/>
    </row>
    <row r="344" spans="1:3" ht="14.4" x14ac:dyDescent="0.3">
      <c r="A344" s="1"/>
      <c r="C344" s="1"/>
    </row>
    <row r="345" spans="1:3" ht="14.4" x14ac:dyDescent="0.3">
      <c r="A345" s="1"/>
      <c r="C345" s="1"/>
    </row>
    <row r="346" spans="1:3" ht="14.4" x14ac:dyDescent="0.3">
      <c r="A346" s="1"/>
      <c r="C346" s="1"/>
    </row>
    <row r="347" spans="1:3" ht="14.4" x14ac:dyDescent="0.3">
      <c r="A347" s="1"/>
      <c r="C347" s="1"/>
    </row>
    <row r="348" spans="1:3" ht="14.4" x14ac:dyDescent="0.3">
      <c r="A348" s="1"/>
      <c r="C348" s="1"/>
    </row>
    <row r="349" spans="1:3" ht="14.4" x14ac:dyDescent="0.3">
      <c r="A349" s="1"/>
      <c r="C349" s="1"/>
    </row>
    <row r="350" spans="1:3" ht="14.4" x14ac:dyDescent="0.3">
      <c r="A350" s="1"/>
      <c r="C350" s="1"/>
    </row>
    <row r="351" spans="1:3" ht="14.4" x14ac:dyDescent="0.3">
      <c r="A351" s="1"/>
      <c r="C351" s="1"/>
    </row>
    <row r="352" spans="1:3" ht="14.4" x14ac:dyDescent="0.3">
      <c r="A352" s="1"/>
      <c r="C352" s="1"/>
    </row>
    <row r="353" spans="1:3" ht="14.4" x14ac:dyDescent="0.3">
      <c r="A353" s="1"/>
      <c r="C353" s="1"/>
    </row>
    <row r="354" spans="1:3" ht="14.4" x14ac:dyDescent="0.3">
      <c r="A354" s="1"/>
      <c r="C354" s="1"/>
    </row>
    <row r="355" spans="1:3" ht="14.4" x14ac:dyDescent="0.3">
      <c r="A355" s="1"/>
      <c r="C355" s="1"/>
    </row>
    <row r="356" spans="1:3" ht="14.4" x14ac:dyDescent="0.3">
      <c r="A356" s="1"/>
      <c r="C356" s="1"/>
    </row>
    <row r="357" spans="1:3" ht="14.4" x14ac:dyDescent="0.3">
      <c r="A357" s="1"/>
      <c r="C357" s="1"/>
    </row>
    <row r="358" spans="1:3" ht="14.4" x14ac:dyDescent="0.3">
      <c r="A358" s="1"/>
      <c r="C358" s="1"/>
    </row>
    <row r="359" spans="1:3" ht="14.4" x14ac:dyDescent="0.3">
      <c r="A359" s="1"/>
      <c r="C359" s="1"/>
    </row>
    <row r="360" spans="1:3" ht="14.4" x14ac:dyDescent="0.3">
      <c r="A360" s="1"/>
      <c r="C360" s="1"/>
    </row>
    <row r="361" spans="1:3" ht="14.4" x14ac:dyDescent="0.3">
      <c r="A361" s="1"/>
      <c r="C361" s="1"/>
    </row>
    <row r="362" spans="1:3" ht="14.4" x14ac:dyDescent="0.3">
      <c r="A362" s="1"/>
      <c r="C362" s="1"/>
    </row>
    <row r="363" spans="1:3" ht="14.4" x14ac:dyDescent="0.3">
      <c r="A363" s="1"/>
      <c r="C363" s="1"/>
    </row>
    <row r="364" spans="1:3" ht="14.4" x14ac:dyDescent="0.3">
      <c r="A364" s="1"/>
      <c r="C364" s="1"/>
    </row>
    <row r="365" spans="1:3" ht="14.4" x14ac:dyDescent="0.3">
      <c r="A365" s="1"/>
      <c r="C365" s="1"/>
    </row>
    <row r="366" spans="1:3" ht="14.4" x14ac:dyDescent="0.3">
      <c r="A366" s="1"/>
      <c r="C366" s="1"/>
    </row>
    <row r="367" spans="1:3" ht="14.4" x14ac:dyDescent="0.3">
      <c r="A367" s="1"/>
      <c r="C367" s="1"/>
    </row>
    <row r="368" spans="1:3" ht="14.4" x14ac:dyDescent="0.3">
      <c r="A368" s="1"/>
      <c r="C368" s="1"/>
    </row>
    <row r="369" spans="1:3" ht="14.4" x14ac:dyDescent="0.3">
      <c r="A369" s="1"/>
      <c r="C369" s="1"/>
    </row>
    <row r="370" spans="1:3" ht="14.4" x14ac:dyDescent="0.3">
      <c r="A370" s="1"/>
      <c r="C370" s="1"/>
    </row>
    <row r="371" spans="1:3" ht="14.4" x14ac:dyDescent="0.3">
      <c r="A371" s="1"/>
      <c r="C371" s="1"/>
    </row>
    <row r="372" spans="1:3" ht="14.4" x14ac:dyDescent="0.3">
      <c r="A372" s="1"/>
      <c r="C372" s="1"/>
    </row>
    <row r="373" spans="1:3" ht="14.4" x14ac:dyDescent="0.3">
      <c r="A373" s="1"/>
      <c r="C373" s="1"/>
    </row>
    <row r="374" spans="1:3" ht="14.4" x14ac:dyDescent="0.3">
      <c r="A374" s="1"/>
      <c r="C374" s="1"/>
    </row>
    <row r="375" spans="1:3" ht="14.4" x14ac:dyDescent="0.3">
      <c r="A375" s="1"/>
      <c r="C375" s="1"/>
    </row>
    <row r="376" spans="1:3" ht="14.4" x14ac:dyDescent="0.3">
      <c r="A376" s="1"/>
      <c r="C376" s="1"/>
    </row>
    <row r="377" spans="1:3" ht="14.4" x14ac:dyDescent="0.3">
      <c r="A377" s="1"/>
      <c r="C377" s="1"/>
    </row>
    <row r="378" spans="1:3" ht="14.4" x14ac:dyDescent="0.3">
      <c r="A378" s="1"/>
      <c r="C378" s="1"/>
    </row>
    <row r="379" spans="1:3" ht="14.4" x14ac:dyDescent="0.3">
      <c r="A379" s="1"/>
      <c r="C379" s="1"/>
    </row>
    <row r="380" spans="1:3" ht="14.4" x14ac:dyDescent="0.3">
      <c r="A380" s="1"/>
      <c r="C380" s="1"/>
    </row>
    <row r="381" spans="1:3" ht="14.4" x14ac:dyDescent="0.3">
      <c r="A381" s="1"/>
      <c r="C381" s="1"/>
    </row>
    <row r="382" spans="1:3" ht="14.4" x14ac:dyDescent="0.3">
      <c r="A382" s="1"/>
      <c r="C382" s="1"/>
    </row>
    <row r="383" spans="1:3" ht="14.4" x14ac:dyDescent="0.3">
      <c r="A383" s="1"/>
      <c r="C383" s="1"/>
    </row>
    <row r="384" spans="1:3" ht="14.4" x14ac:dyDescent="0.3">
      <c r="A384" s="1"/>
      <c r="C384" s="1"/>
    </row>
    <row r="385" spans="1:3" ht="14.4" x14ac:dyDescent="0.3">
      <c r="A385" s="1"/>
      <c r="C385" s="1"/>
    </row>
    <row r="386" spans="1:3" ht="14.4" x14ac:dyDescent="0.3">
      <c r="A386" s="1"/>
      <c r="C386" s="1"/>
    </row>
    <row r="387" spans="1:3" ht="14.4" x14ac:dyDescent="0.3">
      <c r="A387" s="1"/>
      <c r="C387" s="1"/>
    </row>
    <row r="388" spans="1:3" ht="14.4" x14ac:dyDescent="0.3">
      <c r="A388" s="1"/>
      <c r="C388" s="1"/>
    </row>
    <row r="389" spans="1:3" ht="14.4" x14ac:dyDescent="0.3">
      <c r="A389" s="1"/>
      <c r="C389" s="1"/>
    </row>
    <row r="390" spans="1:3" ht="14.4" x14ac:dyDescent="0.3">
      <c r="A390" s="1"/>
      <c r="C390" s="1"/>
    </row>
    <row r="391" spans="1:3" ht="14.4" x14ac:dyDescent="0.3">
      <c r="A391" s="1"/>
      <c r="C391" s="1"/>
    </row>
    <row r="392" spans="1:3" ht="14.4" x14ac:dyDescent="0.3">
      <c r="A392" s="1"/>
      <c r="C392" s="1"/>
    </row>
    <row r="393" spans="1:3" ht="14.4" x14ac:dyDescent="0.3">
      <c r="A393" s="1"/>
      <c r="C393" s="1"/>
    </row>
    <row r="394" spans="1:3" ht="14.4" x14ac:dyDescent="0.3">
      <c r="A394" s="1"/>
      <c r="C394" s="1"/>
    </row>
    <row r="395" spans="1:3" ht="14.4" x14ac:dyDescent="0.3">
      <c r="A395" s="1"/>
      <c r="C395" s="1"/>
    </row>
    <row r="396" spans="1:3" ht="14.4" x14ac:dyDescent="0.3">
      <c r="A396" s="1"/>
      <c r="C396" s="1"/>
    </row>
    <row r="397" spans="1:3" ht="14.4" x14ac:dyDescent="0.3">
      <c r="A397" s="1"/>
      <c r="C397" s="1"/>
    </row>
    <row r="398" spans="1:3" ht="14.4" x14ac:dyDescent="0.3">
      <c r="A398" s="1"/>
      <c r="C398" s="1"/>
    </row>
    <row r="399" spans="1:3" ht="14.4" x14ac:dyDescent="0.3">
      <c r="A399" s="1"/>
      <c r="C399" s="1"/>
    </row>
    <row r="400" spans="1:3" ht="14.4" x14ac:dyDescent="0.3">
      <c r="A400" s="1"/>
      <c r="C400" s="1"/>
    </row>
    <row r="401" spans="1:3" ht="14.4" x14ac:dyDescent="0.3">
      <c r="A401" s="1"/>
      <c r="C401" s="1"/>
    </row>
    <row r="402" spans="1:3" ht="14.4" x14ac:dyDescent="0.3">
      <c r="A402" s="1"/>
      <c r="C402" s="1"/>
    </row>
    <row r="403" spans="1:3" ht="14.4" x14ac:dyDescent="0.3">
      <c r="A403" s="1"/>
      <c r="C403" s="1"/>
    </row>
    <row r="404" spans="1:3" ht="14.4" x14ac:dyDescent="0.3">
      <c r="A404" s="1"/>
      <c r="C404" s="1"/>
    </row>
    <row r="405" spans="1:3" ht="14.4" x14ac:dyDescent="0.3">
      <c r="A405" s="1"/>
      <c r="C405" s="1"/>
    </row>
    <row r="406" spans="1:3" ht="14.4" x14ac:dyDescent="0.3">
      <c r="A406" s="1"/>
      <c r="C406" s="1"/>
    </row>
    <row r="407" spans="1:3" ht="14.4" x14ac:dyDescent="0.3">
      <c r="A407" s="1"/>
      <c r="C407" s="1"/>
    </row>
    <row r="408" spans="1:3" ht="14.4" x14ac:dyDescent="0.3">
      <c r="A408" s="1"/>
      <c r="C408" s="1"/>
    </row>
    <row r="409" spans="1:3" ht="14.4" x14ac:dyDescent="0.3">
      <c r="A409" s="1"/>
      <c r="C409" s="1"/>
    </row>
    <row r="410" spans="1:3" ht="14.4" x14ac:dyDescent="0.3">
      <c r="A410" s="1"/>
      <c r="C410" s="1"/>
    </row>
    <row r="411" spans="1:3" ht="14.4" x14ac:dyDescent="0.3">
      <c r="A411" s="1"/>
      <c r="C411" s="1"/>
    </row>
    <row r="412" spans="1:3" ht="14.4" x14ac:dyDescent="0.3">
      <c r="A412" s="1"/>
      <c r="C412" s="1"/>
    </row>
    <row r="413" spans="1:3" ht="14.4" x14ac:dyDescent="0.3">
      <c r="A413" s="1"/>
      <c r="C413" s="1"/>
    </row>
    <row r="414" spans="1:3" ht="14.4" x14ac:dyDescent="0.3">
      <c r="A414" s="1"/>
      <c r="C414" s="1"/>
    </row>
    <row r="415" spans="1:3" ht="14.4" x14ac:dyDescent="0.3">
      <c r="A415" s="1"/>
      <c r="C415" s="1"/>
    </row>
    <row r="416" spans="1:3" ht="14.4" x14ac:dyDescent="0.3">
      <c r="A416" s="1"/>
      <c r="C416" s="1"/>
    </row>
    <row r="417" spans="1:3" ht="14.4" x14ac:dyDescent="0.3">
      <c r="A417" s="1"/>
      <c r="C417" s="1"/>
    </row>
    <row r="418" spans="1:3" ht="14.4" x14ac:dyDescent="0.3">
      <c r="A418" s="1"/>
      <c r="C418" s="1"/>
    </row>
    <row r="419" spans="1:3" ht="14.4" x14ac:dyDescent="0.3">
      <c r="A419" s="1"/>
      <c r="C419" s="1"/>
    </row>
    <row r="420" spans="1:3" ht="14.4" x14ac:dyDescent="0.3">
      <c r="A420" s="1"/>
      <c r="C420" s="1"/>
    </row>
    <row r="421" spans="1:3" ht="14.4" x14ac:dyDescent="0.3">
      <c r="A421" s="1"/>
      <c r="C421" s="1"/>
    </row>
    <row r="422" spans="1:3" ht="14.4" x14ac:dyDescent="0.3">
      <c r="A422" s="1"/>
      <c r="C422" s="1"/>
    </row>
    <row r="423" spans="1:3" ht="14.4" x14ac:dyDescent="0.3">
      <c r="A423" s="1"/>
      <c r="C423" s="1"/>
    </row>
    <row r="424" spans="1:3" ht="14.4" x14ac:dyDescent="0.3">
      <c r="A424" s="1"/>
      <c r="C424" s="1"/>
    </row>
    <row r="425" spans="1:3" ht="14.4" x14ac:dyDescent="0.3">
      <c r="A425" s="1"/>
      <c r="C425" s="1"/>
    </row>
    <row r="426" spans="1:3" ht="14.4" x14ac:dyDescent="0.3">
      <c r="A426" s="1"/>
      <c r="C426" s="1"/>
    </row>
    <row r="427" spans="1:3" ht="14.4" x14ac:dyDescent="0.3">
      <c r="A427" s="1"/>
      <c r="C427" s="1"/>
    </row>
    <row r="428" spans="1:3" ht="14.4" x14ac:dyDescent="0.3">
      <c r="A428" s="1"/>
      <c r="C428" s="1"/>
    </row>
    <row r="429" spans="1:3" ht="14.4" x14ac:dyDescent="0.3">
      <c r="A429" s="1"/>
      <c r="C429" s="1"/>
    </row>
    <row r="430" spans="1:3" ht="14.4" x14ac:dyDescent="0.3">
      <c r="A430" s="1"/>
      <c r="C430" s="1"/>
    </row>
    <row r="431" spans="1:3" ht="14.4" x14ac:dyDescent="0.3">
      <c r="A431" s="1"/>
      <c r="C431" s="1"/>
    </row>
    <row r="432" spans="1:3" ht="14.4" x14ac:dyDescent="0.3">
      <c r="A432" s="1"/>
      <c r="C432" s="1"/>
    </row>
    <row r="433" spans="1:3" ht="14.4" x14ac:dyDescent="0.3">
      <c r="A433" s="1"/>
      <c r="C433" s="1"/>
    </row>
    <row r="434" spans="1:3" ht="14.4" x14ac:dyDescent="0.3">
      <c r="A434" s="1"/>
      <c r="C434" s="1"/>
    </row>
    <row r="435" spans="1:3" ht="14.4" x14ac:dyDescent="0.3">
      <c r="A435" s="1"/>
      <c r="C435" s="1"/>
    </row>
    <row r="436" spans="1:3" ht="14.4" x14ac:dyDescent="0.3">
      <c r="A436" s="1"/>
      <c r="C436" s="1"/>
    </row>
    <row r="437" spans="1:3" ht="14.4" x14ac:dyDescent="0.3">
      <c r="A437" s="1"/>
      <c r="C437" s="1"/>
    </row>
    <row r="438" spans="1:3" ht="14.4" x14ac:dyDescent="0.3">
      <c r="A438" s="1"/>
      <c r="C438" s="1"/>
    </row>
    <row r="439" spans="1:3" ht="14.4" x14ac:dyDescent="0.3">
      <c r="A439" s="1"/>
      <c r="C439" s="1"/>
    </row>
    <row r="440" spans="1:3" ht="14.4" x14ac:dyDescent="0.3">
      <c r="A440" s="1"/>
      <c r="C440" s="1"/>
    </row>
    <row r="441" spans="1:3" ht="14.4" x14ac:dyDescent="0.3">
      <c r="A441" s="1"/>
      <c r="C441" s="1"/>
    </row>
    <row r="442" spans="1:3" ht="14.4" x14ac:dyDescent="0.3">
      <c r="A442" s="1"/>
      <c r="C442" s="1"/>
    </row>
    <row r="443" spans="1:3" ht="14.4" x14ac:dyDescent="0.3">
      <c r="A443" s="1"/>
      <c r="C443" s="1"/>
    </row>
    <row r="444" spans="1:3" ht="14.4" x14ac:dyDescent="0.3">
      <c r="A444" s="1"/>
      <c r="C444" s="1"/>
    </row>
    <row r="445" spans="1:3" ht="14.4" x14ac:dyDescent="0.3">
      <c r="A445" s="1"/>
      <c r="C445" s="1"/>
    </row>
    <row r="446" spans="1:3" ht="14.4" x14ac:dyDescent="0.3">
      <c r="A446" s="1"/>
      <c r="C446" s="1"/>
    </row>
    <row r="447" spans="1:3" ht="14.4" x14ac:dyDescent="0.3">
      <c r="A447" s="1"/>
      <c r="C447" s="1"/>
    </row>
    <row r="448" spans="1:3" ht="14.4" x14ac:dyDescent="0.3">
      <c r="A448" s="1"/>
      <c r="C448" s="1"/>
    </row>
    <row r="449" spans="1:3" ht="14.4" x14ac:dyDescent="0.3">
      <c r="A449" s="1"/>
      <c r="C449" s="1"/>
    </row>
    <row r="450" spans="1:3" ht="14.4" x14ac:dyDescent="0.3">
      <c r="A450" s="1"/>
      <c r="C450" s="1"/>
    </row>
    <row r="451" spans="1:3" ht="14.4" x14ac:dyDescent="0.3">
      <c r="A451" s="1"/>
      <c r="C451" s="1"/>
    </row>
    <row r="452" spans="1:3" ht="14.4" x14ac:dyDescent="0.3">
      <c r="A452" s="1"/>
      <c r="C452" s="1"/>
    </row>
    <row r="453" spans="1:3" ht="14.4" x14ac:dyDescent="0.3">
      <c r="A453" s="1"/>
      <c r="C453" s="1"/>
    </row>
    <row r="454" spans="1:3" ht="14.4" x14ac:dyDescent="0.3">
      <c r="A454" s="1"/>
      <c r="C454" s="1"/>
    </row>
    <row r="455" spans="1:3" ht="14.4" x14ac:dyDescent="0.3">
      <c r="A455" s="1"/>
      <c r="C455" s="1"/>
    </row>
    <row r="456" spans="1:3" ht="14.4" x14ac:dyDescent="0.3">
      <c r="A456" s="1"/>
      <c r="C456" s="1"/>
    </row>
    <row r="457" spans="1:3" ht="14.4" x14ac:dyDescent="0.3">
      <c r="A457" s="1"/>
      <c r="C457" s="1"/>
    </row>
    <row r="458" spans="1:3" ht="14.4" x14ac:dyDescent="0.3">
      <c r="A458" s="1"/>
      <c r="C458" s="1"/>
    </row>
    <row r="459" spans="1:3" ht="14.4" x14ac:dyDescent="0.3">
      <c r="A459" s="1"/>
      <c r="C459" s="1"/>
    </row>
    <row r="460" spans="1:3" ht="14.4" x14ac:dyDescent="0.3">
      <c r="A460" s="1"/>
      <c r="C460" s="1"/>
    </row>
    <row r="461" spans="1:3" ht="14.4" x14ac:dyDescent="0.3">
      <c r="A461" s="1"/>
      <c r="C461" s="1"/>
    </row>
    <row r="462" spans="1:3" ht="14.4" x14ac:dyDescent="0.3">
      <c r="A462" s="1"/>
      <c r="C462" s="1"/>
    </row>
    <row r="463" spans="1:3" ht="14.4" x14ac:dyDescent="0.3">
      <c r="A463" s="1"/>
      <c r="C463" s="1"/>
    </row>
    <row r="464" spans="1:3" ht="14.4" x14ac:dyDescent="0.3">
      <c r="A464" s="1"/>
      <c r="C464" s="1"/>
    </row>
    <row r="465" spans="1:3" ht="14.4" x14ac:dyDescent="0.3">
      <c r="A465" s="1"/>
      <c r="C465" s="1"/>
    </row>
    <row r="466" spans="1:3" ht="14.4" x14ac:dyDescent="0.3">
      <c r="A466" s="1"/>
      <c r="C466" s="1"/>
    </row>
    <row r="467" spans="1:3" ht="14.4" x14ac:dyDescent="0.3">
      <c r="A467" s="1"/>
      <c r="C467" s="1"/>
    </row>
    <row r="468" spans="1:3" ht="14.4" x14ac:dyDescent="0.3">
      <c r="A468" s="1"/>
      <c r="C468" s="1"/>
    </row>
    <row r="469" spans="1:3" ht="14.4" x14ac:dyDescent="0.3">
      <c r="A469" s="1"/>
      <c r="C469" s="1"/>
    </row>
    <row r="470" spans="1:3" ht="14.4" x14ac:dyDescent="0.3">
      <c r="A470" s="1"/>
      <c r="C470" s="1"/>
    </row>
    <row r="471" spans="1:3" ht="14.4" x14ac:dyDescent="0.3">
      <c r="A471" s="1"/>
      <c r="C471" s="1"/>
    </row>
    <row r="472" spans="1:3" ht="14.4" x14ac:dyDescent="0.3">
      <c r="A472" s="1"/>
      <c r="C472" s="1"/>
    </row>
    <row r="473" spans="1:3" ht="14.4" x14ac:dyDescent="0.3">
      <c r="A473" s="1"/>
      <c r="C473" s="1"/>
    </row>
    <row r="474" spans="1:3" ht="14.4" x14ac:dyDescent="0.3">
      <c r="A474" s="1"/>
      <c r="C474" s="1"/>
    </row>
    <row r="475" spans="1:3" ht="14.4" x14ac:dyDescent="0.3">
      <c r="A475" s="1"/>
      <c r="C475" s="1"/>
    </row>
    <row r="476" spans="1:3" ht="14.4" x14ac:dyDescent="0.3">
      <c r="A476" s="1"/>
      <c r="C476" s="1"/>
    </row>
    <row r="477" spans="1:3" ht="14.4" x14ac:dyDescent="0.3">
      <c r="A477" s="1"/>
      <c r="C477" s="1"/>
    </row>
    <row r="478" spans="1:3" ht="14.4" x14ac:dyDescent="0.3">
      <c r="A478" s="1"/>
      <c r="C478" s="1"/>
    </row>
    <row r="479" spans="1:3" ht="14.4" x14ac:dyDescent="0.3">
      <c r="A479" s="1"/>
      <c r="C479" s="1"/>
    </row>
    <row r="480" spans="1:3" ht="14.4" x14ac:dyDescent="0.3">
      <c r="A480" s="1"/>
      <c r="C480" s="1"/>
    </row>
    <row r="481" spans="1:3" ht="14.4" x14ac:dyDescent="0.3">
      <c r="A481" s="1"/>
      <c r="C481" s="1"/>
    </row>
    <row r="482" spans="1:3" ht="14.4" x14ac:dyDescent="0.3">
      <c r="A482" s="1"/>
      <c r="C482" s="1"/>
    </row>
    <row r="483" spans="1:3" ht="14.4" x14ac:dyDescent="0.3">
      <c r="A483" s="1"/>
      <c r="C483" s="1"/>
    </row>
    <row r="484" spans="1:3" ht="14.4" x14ac:dyDescent="0.3">
      <c r="A484" s="1"/>
      <c r="C484" s="1"/>
    </row>
    <row r="485" spans="1:3" ht="14.4" x14ac:dyDescent="0.3">
      <c r="A485" s="1"/>
      <c r="C485" s="1"/>
    </row>
    <row r="486" spans="1:3" ht="14.4" x14ac:dyDescent="0.3">
      <c r="A486" s="1"/>
      <c r="C486" s="1"/>
    </row>
    <row r="487" spans="1:3" ht="14.4" x14ac:dyDescent="0.3">
      <c r="A487" s="1"/>
      <c r="C487" s="1"/>
    </row>
    <row r="488" spans="1:3" ht="14.4" x14ac:dyDescent="0.3">
      <c r="A488" s="1"/>
      <c r="C488" s="1"/>
    </row>
    <row r="489" spans="1:3" ht="14.4" x14ac:dyDescent="0.3">
      <c r="A489" s="1"/>
      <c r="C489" s="1"/>
    </row>
    <row r="490" spans="1:3" ht="14.4" x14ac:dyDescent="0.3">
      <c r="A490" s="1"/>
      <c r="C490" s="1"/>
    </row>
    <row r="491" spans="1:3" ht="14.4" x14ac:dyDescent="0.3">
      <c r="A491" s="1"/>
      <c r="C491" s="1"/>
    </row>
    <row r="492" spans="1:3" ht="14.4" x14ac:dyDescent="0.3">
      <c r="A492" s="1"/>
      <c r="C492" s="1"/>
    </row>
    <row r="493" spans="1:3" ht="14.4" x14ac:dyDescent="0.3">
      <c r="A493" s="1"/>
      <c r="C493" s="1"/>
    </row>
    <row r="494" spans="1:3" ht="14.4" x14ac:dyDescent="0.3">
      <c r="A494" s="1"/>
      <c r="C494" s="1"/>
    </row>
    <row r="495" spans="1:3" ht="14.4" x14ac:dyDescent="0.3">
      <c r="A495" s="1"/>
      <c r="C495" s="1"/>
    </row>
    <row r="496" spans="1:3" ht="14.4" x14ac:dyDescent="0.3">
      <c r="A496" s="1"/>
      <c r="C496" s="1"/>
    </row>
    <row r="497" spans="1:3" ht="14.4" x14ac:dyDescent="0.3">
      <c r="A497" s="1"/>
      <c r="C497" s="1"/>
    </row>
    <row r="498" spans="1:3" ht="14.4" x14ac:dyDescent="0.3">
      <c r="A498" s="1"/>
      <c r="C498" s="1"/>
    </row>
    <row r="499" spans="1:3" ht="14.4" x14ac:dyDescent="0.3">
      <c r="A499" s="1"/>
      <c r="C499" s="1"/>
    </row>
    <row r="500" spans="1:3" ht="14.4" x14ac:dyDescent="0.3">
      <c r="A500" s="1"/>
      <c r="C500" s="1"/>
    </row>
    <row r="501" spans="1:3" ht="14.4" x14ac:dyDescent="0.3">
      <c r="A501" s="1"/>
      <c r="C501" s="1"/>
    </row>
    <row r="502" spans="1:3" ht="14.4" x14ac:dyDescent="0.3">
      <c r="A502" s="1"/>
      <c r="C502" s="1"/>
    </row>
    <row r="503" spans="1:3" ht="14.4" x14ac:dyDescent="0.3">
      <c r="A503" s="1"/>
      <c r="C503" s="1"/>
    </row>
    <row r="504" spans="1:3" ht="14.4" x14ac:dyDescent="0.3">
      <c r="A504" s="1"/>
      <c r="C504" s="1"/>
    </row>
    <row r="505" spans="1:3" ht="14.4" x14ac:dyDescent="0.3">
      <c r="A505" s="1"/>
      <c r="C505" s="1"/>
    </row>
    <row r="506" spans="1:3" ht="14.4" x14ac:dyDescent="0.3">
      <c r="A506" s="1"/>
      <c r="C506" s="1"/>
    </row>
    <row r="507" spans="1:3" ht="14.4" x14ac:dyDescent="0.3">
      <c r="A507" s="1"/>
      <c r="C507" s="1"/>
    </row>
    <row r="508" spans="1:3" ht="14.4" x14ac:dyDescent="0.3">
      <c r="A508" s="1"/>
      <c r="C508" s="1"/>
    </row>
    <row r="509" spans="1:3" ht="14.4" x14ac:dyDescent="0.3">
      <c r="A509" s="1"/>
      <c r="C509" s="1"/>
    </row>
    <row r="510" spans="1:3" ht="14.4" x14ac:dyDescent="0.3">
      <c r="A510" s="1"/>
      <c r="C510" s="1"/>
    </row>
    <row r="511" spans="1:3" ht="14.4" x14ac:dyDescent="0.3">
      <c r="A511" s="1"/>
      <c r="C511" s="1"/>
    </row>
    <row r="512" spans="1:3" ht="14.4" x14ac:dyDescent="0.3">
      <c r="A512" s="1"/>
      <c r="C512" s="1"/>
    </row>
    <row r="513" spans="1:3" ht="14.4" x14ac:dyDescent="0.3">
      <c r="A513" s="1"/>
      <c r="C513" s="1"/>
    </row>
    <row r="514" spans="1:3" ht="14.4" x14ac:dyDescent="0.3">
      <c r="A514" s="1"/>
      <c r="C514" s="1"/>
    </row>
    <row r="515" spans="1:3" ht="14.4" x14ac:dyDescent="0.3">
      <c r="A515" s="1"/>
      <c r="C515" s="1"/>
    </row>
    <row r="516" spans="1:3" ht="14.4" x14ac:dyDescent="0.3">
      <c r="A516" s="1"/>
      <c r="C516" s="1"/>
    </row>
    <row r="517" spans="1:3" ht="14.4" x14ac:dyDescent="0.3">
      <c r="A517" s="1"/>
      <c r="C517" s="1"/>
    </row>
    <row r="518" spans="1:3" ht="14.4" x14ac:dyDescent="0.3">
      <c r="A518" s="1"/>
      <c r="C518" s="1"/>
    </row>
    <row r="519" spans="1:3" ht="14.4" x14ac:dyDescent="0.3">
      <c r="A519" s="1"/>
      <c r="C519" s="1"/>
    </row>
    <row r="520" spans="1:3" ht="14.4" x14ac:dyDescent="0.3">
      <c r="A520" s="1"/>
      <c r="C520" s="1"/>
    </row>
    <row r="521" spans="1:3" ht="14.4" x14ac:dyDescent="0.3">
      <c r="A521" s="1"/>
      <c r="C521" s="1"/>
    </row>
    <row r="522" spans="1:3" ht="14.4" x14ac:dyDescent="0.3">
      <c r="A522" s="1"/>
      <c r="C522" s="1"/>
    </row>
    <row r="523" spans="1:3" ht="14.4" x14ac:dyDescent="0.3">
      <c r="A523" s="1"/>
      <c r="C523" s="1"/>
    </row>
    <row r="524" spans="1:3" ht="14.4" x14ac:dyDescent="0.3">
      <c r="A524" s="1"/>
      <c r="C524" s="1"/>
    </row>
    <row r="525" spans="1:3" ht="14.4" x14ac:dyDescent="0.3">
      <c r="A525" s="1"/>
      <c r="C525" s="1"/>
    </row>
    <row r="526" spans="1:3" ht="14.4" x14ac:dyDescent="0.3">
      <c r="A526" s="1"/>
      <c r="C526" s="1"/>
    </row>
    <row r="527" spans="1:3" ht="14.4" x14ac:dyDescent="0.3">
      <c r="A527" s="1"/>
      <c r="C527" s="1"/>
    </row>
    <row r="528" spans="1:3" ht="14.4" x14ac:dyDescent="0.3">
      <c r="A528" s="1"/>
      <c r="C528" s="1"/>
    </row>
    <row r="529" spans="1:3" ht="14.4" x14ac:dyDescent="0.3">
      <c r="A529" s="1"/>
      <c r="C529" s="1"/>
    </row>
    <row r="530" spans="1:3" ht="14.4" x14ac:dyDescent="0.3">
      <c r="A530" s="1"/>
      <c r="C530" s="1"/>
    </row>
    <row r="531" spans="1:3" ht="14.4" x14ac:dyDescent="0.3">
      <c r="A531" s="1"/>
      <c r="C531" s="1"/>
    </row>
    <row r="532" spans="1:3" ht="14.4" x14ac:dyDescent="0.3">
      <c r="A532" s="1"/>
      <c r="C532" s="1"/>
    </row>
    <row r="533" spans="1:3" ht="14.4" x14ac:dyDescent="0.3">
      <c r="A533" s="1"/>
      <c r="C533" s="1"/>
    </row>
    <row r="534" spans="1:3" ht="14.4" x14ac:dyDescent="0.3">
      <c r="A534" s="1"/>
      <c r="C534" s="1"/>
    </row>
    <row r="535" spans="1:3" ht="14.4" x14ac:dyDescent="0.3">
      <c r="A535" s="1"/>
      <c r="C535" s="1"/>
    </row>
    <row r="536" spans="1:3" ht="14.4" x14ac:dyDescent="0.3">
      <c r="A536" s="1"/>
      <c r="C536" s="1"/>
    </row>
    <row r="537" spans="1:3" ht="14.4" x14ac:dyDescent="0.3">
      <c r="A537" s="1"/>
      <c r="C537" s="1"/>
    </row>
    <row r="538" spans="1:3" ht="14.4" x14ac:dyDescent="0.3">
      <c r="A538" s="1"/>
      <c r="C538" s="1"/>
    </row>
    <row r="539" spans="1:3" ht="14.4" x14ac:dyDescent="0.3">
      <c r="A539" s="1"/>
      <c r="C539" s="1"/>
    </row>
    <row r="540" spans="1:3" ht="14.4" x14ac:dyDescent="0.3">
      <c r="A540" s="1"/>
      <c r="C540" s="1"/>
    </row>
    <row r="541" spans="1:3" ht="14.4" x14ac:dyDescent="0.3">
      <c r="A541" s="1"/>
      <c r="C541" s="1"/>
    </row>
    <row r="542" spans="1:3" ht="14.4" x14ac:dyDescent="0.3">
      <c r="A542" s="1"/>
      <c r="C542" s="1"/>
    </row>
    <row r="543" spans="1:3" ht="14.4" x14ac:dyDescent="0.3">
      <c r="A543" s="1"/>
      <c r="C543" s="1"/>
    </row>
    <row r="544" spans="1:3" ht="14.4" x14ac:dyDescent="0.3">
      <c r="A544" s="1"/>
      <c r="C544" s="1"/>
    </row>
    <row r="545" spans="1:3" ht="14.4" x14ac:dyDescent="0.3">
      <c r="A545" s="1"/>
      <c r="C545" s="1"/>
    </row>
    <row r="546" spans="1:3" ht="14.4" x14ac:dyDescent="0.3">
      <c r="A546" s="1"/>
      <c r="C546" s="1"/>
    </row>
    <row r="547" spans="1:3" ht="14.4" x14ac:dyDescent="0.3">
      <c r="A547" s="1"/>
      <c r="C547" s="1"/>
    </row>
    <row r="548" spans="1:3" ht="14.4" x14ac:dyDescent="0.3">
      <c r="A548" s="1"/>
      <c r="C548" s="1"/>
    </row>
    <row r="549" spans="1:3" ht="14.4" x14ac:dyDescent="0.3">
      <c r="A549" s="1"/>
      <c r="C549" s="1"/>
    </row>
    <row r="550" spans="1:3" ht="14.4" x14ac:dyDescent="0.3">
      <c r="A550" s="1"/>
      <c r="C550" s="1"/>
    </row>
    <row r="551" spans="1:3" ht="14.4" x14ac:dyDescent="0.3">
      <c r="A551" s="1"/>
      <c r="C551" s="1"/>
    </row>
    <row r="552" spans="1:3" ht="14.4" x14ac:dyDescent="0.3">
      <c r="A552" s="1"/>
      <c r="C552" s="1"/>
    </row>
    <row r="553" spans="1:3" ht="14.4" x14ac:dyDescent="0.3">
      <c r="A553" s="1"/>
      <c r="C553" s="1"/>
    </row>
    <row r="554" spans="1:3" ht="14.4" x14ac:dyDescent="0.3">
      <c r="A554" s="1"/>
      <c r="C554" s="1"/>
    </row>
    <row r="555" spans="1:3" ht="14.4" x14ac:dyDescent="0.3">
      <c r="A555" s="1"/>
      <c r="C555" s="1"/>
    </row>
    <row r="556" spans="1:3" ht="14.4" x14ac:dyDescent="0.3">
      <c r="A556" s="1"/>
      <c r="C556" s="1"/>
    </row>
    <row r="557" spans="1:3" ht="14.4" x14ac:dyDescent="0.3">
      <c r="A557" s="1"/>
      <c r="C557" s="1"/>
    </row>
    <row r="558" spans="1:3" ht="14.4" x14ac:dyDescent="0.3">
      <c r="A558" s="1"/>
      <c r="C558" s="1"/>
    </row>
    <row r="559" spans="1:3" ht="14.4" x14ac:dyDescent="0.3">
      <c r="A559" s="1"/>
      <c r="C559" s="1"/>
    </row>
    <row r="560" spans="1:3" ht="14.4" x14ac:dyDescent="0.3">
      <c r="A560" s="1"/>
      <c r="C560" s="1"/>
    </row>
    <row r="561" spans="1:3" ht="14.4" x14ac:dyDescent="0.3">
      <c r="A561" s="1"/>
      <c r="C561" s="1"/>
    </row>
    <row r="562" spans="1:3" ht="14.4" x14ac:dyDescent="0.3">
      <c r="A562" s="1"/>
      <c r="C562" s="1"/>
    </row>
    <row r="563" spans="1:3" ht="14.4" x14ac:dyDescent="0.3">
      <c r="A563" s="1"/>
      <c r="C563" s="1"/>
    </row>
    <row r="564" spans="1:3" ht="14.4" x14ac:dyDescent="0.3">
      <c r="A564" s="1"/>
      <c r="C564" s="1"/>
    </row>
    <row r="565" spans="1:3" ht="14.4" x14ac:dyDescent="0.3">
      <c r="A565" s="1"/>
      <c r="C565" s="1"/>
    </row>
    <row r="566" spans="1:3" ht="14.4" x14ac:dyDescent="0.3">
      <c r="A566" s="1"/>
      <c r="C566" s="1"/>
    </row>
    <row r="567" spans="1:3" ht="14.4" x14ac:dyDescent="0.3">
      <c r="A567" s="1"/>
      <c r="C567" s="1"/>
    </row>
    <row r="568" spans="1:3" ht="14.4" x14ac:dyDescent="0.3">
      <c r="A568" s="1"/>
      <c r="C568" s="1"/>
    </row>
    <row r="569" spans="1:3" ht="14.4" x14ac:dyDescent="0.3">
      <c r="A569" s="1"/>
      <c r="C569" s="1"/>
    </row>
    <row r="570" spans="1:3" ht="14.4" x14ac:dyDescent="0.3">
      <c r="A570" s="1"/>
      <c r="C570" s="1"/>
    </row>
    <row r="571" spans="1:3" ht="14.4" x14ac:dyDescent="0.3">
      <c r="A571" s="1"/>
      <c r="C571" s="1"/>
    </row>
    <row r="572" spans="1:3" ht="14.4" x14ac:dyDescent="0.3">
      <c r="A572" s="1"/>
      <c r="C572" s="1"/>
    </row>
    <row r="573" spans="1:3" ht="14.4" x14ac:dyDescent="0.3">
      <c r="A573" s="1"/>
      <c r="C573" s="1"/>
    </row>
    <row r="574" spans="1:3" ht="14.4" x14ac:dyDescent="0.3">
      <c r="A574" s="1"/>
      <c r="C574" s="1"/>
    </row>
    <row r="575" spans="1:3" ht="14.4" x14ac:dyDescent="0.3">
      <c r="A575" s="1"/>
      <c r="C575" s="1"/>
    </row>
    <row r="576" spans="1:3" ht="14.4" x14ac:dyDescent="0.3">
      <c r="A576" s="1"/>
      <c r="C576" s="1"/>
    </row>
    <row r="577" spans="1:3" ht="14.4" x14ac:dyDescent="0.3">
      <c r="A577" s="1"/>
      <c r="C577" s="1"/>
    </row>
    <row r="578" spans="1:3" ht="14.4" x14ac:dyDescent="0.3">
      <c r="A578" s="1"/>
      <c r="C578" s="1"/>
    </row>
    <row r="579" spans="1:3" ht="14.4" x14ac:dyDescent="0.3">
      <c r="A579" s="1"/>
      <c r="C579" s="1"/>
    </row>
    <row r="580" spans="1:3" ht="14.4" x14ac:dyDescent="0.3">
      <c r="A580" s="1"/>
      <c r="C580" s="1"/>
    </row>
    <row r="581" spans="1:3" ht="14.4" x14ac:dyDescent="0.3">
      <c r="A581" s="1"/>
      <c r="C581" s="1"/>
    </row>
    <row r="582" spans="1:3" ht="14.4" x14ac:dyDescent="0.3">
      <c r="A582" s="1"/>
      <c r="C582" s="1"/>
    </row>
    <row r="583" spans="1:3" ht="14.4" x14ac:dyDescent="0.3">
      <c r="A583" s="1"/>
      <c r="C583" s="1"/>
    </row>
    <row r="584" spans="1:3" ht="14.4" x14ac:dyDescent="0.3">
      <c r="A584" s="1"/>
      <c r="C584" s="1"/>
    </row>
    <row r="585" spans="1:3" ht="14.4" x14ac:dyDescent="0.3">
      <c r="A585" s="1"/>
      <c r="C585" s="1"/>
    </row>
    <row r="586" spans="1:3" ht="14.4" x14ac:dyDescent="0.3">
      <c r="A586" s="1"/>
      <c r="C586" s="1"/>
    </row>
    <row r="587" spans="1:3" ht="14.4" x14ac:dyDescent="0.3">
      <c r="A587" s="1"/>
      <c r="C587" s="1"/>
    </row>
    <row r="588" spans="1:3" ht="14.4" x14ac:dyDescent="0.3">
      <c r="A588" s="1"/>
      <c r="C588" s="1"/>
    </row>
    <row r="589" spans="1:3" ht="14.4" x14ac:dyDescent="0.3">
      <c r="A589" s="1"/>
      <c r="C589" s="1"/>
    </row>
    <row r="590" spans="1:3" ht="14.4" x14ac:dyDescent="0.3">
      <c r="A590" s="1"/>
      <c r="C590" s="1"/>
    </row>
    <row r="591" spans="1:3" ht="14.4" x14ac:dyDescent="0.3">
      <c r="A591" s="1"/>
      <c r="C591" s="1"/>
    </row>
    <row r="592" spans="1:3" ht="14.4" x14ac:dyDescent="0.3">
      <c r="A592" s="1"/>
      <c r="C592" s="1"/>
    </row>
    <row r="593" spans="1:3" ht="14.4" x14ac:dyDescent="0.3">
      <c r="A593" s="1"/>
      <c r="C593" s="1"/>
    </row>
    <row r="594" spans="1:3" ht="14.4" x14ac:dyDescent="0.3">
      <c r="A594" s="1"/>
      <c r="C594" s="1"/>
    </row>
    <row r="595" spans="1:3" ht="14.4" x14ac:dyDescent="0.3">
      <c r="A595" s="1"/>
      <c r="C595" s="1"/>
    </row>
    <row r="596" spans="1:3" ht="14.4" x14ac:dyDescent="0.3">
      <c r="A596" s="1"/>
      <c r="C596" s="1"/>
    </row>
    <row r="597" spans="1:3" ht="14.4" x14ac:dyDescent="0.3">
      <c r="A597" s="1"/>
      <c r="C597" s="1"/>
    </row>
    <row r="598" spans="1:3" ht="14.4" x14ac:dyDescent="0.3">
      <c r="A598" s="1"/>
      <c r="C598" s="1"/>
    </row>
    <row r="599" spans="1:3" ht="14.4" x14ac:dyDescent="0.3">
      <c r="A599" s="1"/>
      <c r="C599" s="1"/>
    </row>
    <row r="600" spans="1:3" ht="14.4" x14ac:dyDescent="0.3">
      <c r="A600" s="1"/>
      <c r="C600" s="1"/>
    </row>
    <row r="601" spans="1:3" ht="14.4" x14ac:dyDescent="0.3">
      <c r="A601" s="1"/>
      <c r="C601" s="1"/>
    </row>
    <row r="602" spans="1:3" ht="14.4" x14ac:dyDescent="0.3">
      <c r="A602" s="1"/>
      <c r="C602" s="1"/>
    </row>
    <row r="603" spans="1:3" ht="14.4" x14ac:dyDescent="0.3">
      <c r="A603" s="1"/>
      <c r="C603" s="1"/>
    </row>
    <row r="604" spans="1:3" ht="14.4" x14ac:dyDescent="0.3">
      <c r="A604" s="1"/>
      <c r="C604" s="1"/>
    </row>
    <row r="605" spans="1:3" ht="14.4" x14ac:dyDescent="0.3">
      <c r="A605" s="1"/>
      <c r="C605" s="1"/>
    </row>
    <row r="606" spans="1:3" ht="14.4" x14ac:dyDescent="0.3">
      <c r="A606" s="1"/>
      <c r="C606" s="1"/>
    </row>
    <row r="607" spans="1:3" ht="14.4" x14ac:dyDescent="0.3">
      <c r="A607" s="1"/>
      <c r="C607" s="1"/>
    </row>
    <row r="608" spans="1:3" ht="14.4" x14ac:dyDescent="0.3">
      <c r="A608" s="1"/>
      <c r="C608" s="1"/>
    </row>
    <row r="609" spans="1:3" ht="14.4" x14ac:dyDescent="0.3">
      <c r="A609" s="1"/>
      <c r="C609" s="1"/>
    </row>
    <row r="610" spans="1:3" ht="14.4" x14ac:dyDescent="0.3">
      <c r="A610" s="1"/>
      <c r="C610" s="1"/>
    </row>
    <row r="611" spans="1:3" ht="14.4" x14ac:dyDescent="0.3">
      <c r="A611" s="1"/>
      <c r="C611" s="1"/>
    </row>
    <row r="612" spans="1:3" ht="14.4" x14ac:dyDescent="0.3">
      <c r="A612" s="1"/>
      <c r="C612" s="1"/>
    </row>
    <row r="613" spans="1:3" ht="14.4" x14ac:dyDescent="0.3">
      <c r="A613" s="1"/>
      <c r="C613" s="1"/>
    </row>
    <row r="614" spans="1:3" ht="14.4" x14ac:dyDescent="0.3">
      <c r="A614" s="1"/>
      <c r="C614" s="1"/>
    </row>
    <row r="615" spans="1:3" ht="14.4" x14ac:dyDescent="0.3">
      <c r="A615" s="1"/>
      <c r="C615" s="1"/>
    </row>
    <row r="616" spans="1:3" ht="14.4" x14ac:dyDescent="0.3">
      <c r="A616" s="1"/>
      <c r="C616" s="1"/>
    </row>
    <row r="617" spans="1:3" ht="14.4" x14ac:dyDescent="0.3">
      <c r="A617" s="1"/>
      <c r="C617" s="1"/>
    </row>
    <row r="618" spans="1:3" ht="14.4" x14ac:dyDescent="0.3">
      <c r="A618" s="1"/>
      <c r="C618" s="1"/>
    </row>
    <row r="619" spans="1:3" ht="14.4" x14ac:dyDescent="0.3">
      <c r="A619" s="1"/>
      <c r="C619" s="1"/>
    </row>
    <row r="620" spans="1:3" ht="14.4" x14ac:dyDescent="0.3">
      <c r="A620" s="1"/>
      <c r="C620" s="1"/>
    </row>
    <row r="621" spans="1:3" ht="14.4" x14ac:dyDescent="0.3">
      <c r="A621" s="1"/>
      <c r="C621" s="1"/>
    </row>
    <row r="622" spans="1:3" ht="14.4" x14ac:dyDescent="0.3">
      <c r="A622" s="1"/>
      <c r="C622" s="1"/>
    </row>
    <row r="623" spans="1:3" ht="14.4" x14ac:dyDescent="0.3">
      <c r="A623" s="1"/>
      <c r="C623" s="1"/>
    </row>
    <row r="624" spans="1:3" ht="14.4" x14ac:dyDescent="0.3">
      <c r="A624" s="1"/>
      <c r="C624" s="1"/>
    </row>
    <row r="625" spans="1:3" ht="14.4" x14ac:dyDescent="0.3">
      <c r="A625" s="1"/>
      <c r="C625" s="1"/>
    </row>
    <row r="626" spans="1:3" ht="14.4" x14ac:dyDescent="0.3">
      <c r="A626" s="1"/>
      <c r="C626" s="1"/>
    </row>
    <row r="627" spans="1:3" ht="14.4" x14ac:dyDescent="0.3">
      <c r="A627" s="1"/>
      <c r="C627" s="1"/>
    </row>
    <row r="628" spans="1:3" ht="14.4" x14ac:dyDescent="0.3">
      <c r="A628" s="1"/>
      <c r="C628" s="1"/>
    </row>
    <row r="629" spans="1:3" ht="14.4" x14ac:dyDescent="0.3">
      <c r="A629" s="1"/>
      <c r="C629" s="1"/>
    </row>
    <row r="630" spans="1:3" ht="14.4" x14ac:dyDescent="0.3">
      <c r="A630" s="1"/>
      <c r="C630" s="1"/>
    </row>
    <row r="631" spans="1:3" ht="14.4" x14ac:dyDescent="0.3">
      <c r="A631" s="1"/>
      <c r="C631" s="1"/>
    </row>
    <row r="632" spans="1:3" ht="14.4" x14ac:dyDescent="0.3">
      <c r="A632" s="1"/>
      <c r="C632" s="1"/>
    </row>
    <row r="633" spans="1:3" ht="14.4" x14ac:dyDescent="0.3">
      <c r="A633" s="1"/>
      <c r="C633" s="1"/>
    </row>
    <row r="634" spans="1:3" ht="14.4" x14ac:dyDescent="0.3">
      <c r="A634" s="1"/>
      <c r="C634" s="1"/>
    </row>
    <row r="635" spans="1:3" ht="14.4" x14ac:dyDescent="0.3">
      <c r="A635" s="1"/>
      <c r="C635" s="1"/>
    </row>
    <row r="636" spans="1:3" ht="14.4" x14ac:dyDescent="0.3">
      <c r="A636" s="1"/>
      <c r="C636" s="1"/>
    </row>
    <row r="637" spans="1:3" ht="14.4" x14ac:dyDescent="0.3">
      <c r="A637" s="1"/>
      <c r="C637" s="1"/>
    </row>
    <row r="638" spans="1:3" ht="14.4" x14ac:dyDescent="0.3">
      <c r="A638" s="1"/>
      <c r="C638" s="1"/>
    </row>
    <row r="639" spans="1:3" ht="14.4" x14ac:dyDescent="0.3">
      <c r="A639" s="1"/>
      <c r="C639" s="1"/>
    </row>
    <row r="640" spans="1:3" ht="14.4" x14ac:dyDescent="0.3">
      <c r="A640" s="1"/>
      <c r="C640" s="1"/>
    </row>
    <row r="641" spans="1:3" ht="14.4" x14ac:dyDescent="0.3">
      <c r="A641" s="1"/>
      <c r="C641" s="1"/>
    </row>
    <row r="642" spans="1:3" ht="14.4" x14ac:dyDescent="0.3">
      <c r="A642" s="1"/>
      <c r="C642" s="1"/>
    </row>
    <row r="643" spans="1:3" ht="14.4" x14ac:dyDescent="0.3">
      <c r="A643" s="1"/>
      <c r="C643" s="1"/>
    </row>
    <row r="644" spans="1:3" ht="14.4" x14ac:dyDescent="0.3">
      <c r="A644" s="1"/>
      <c r="C644" s="1"/>
    </row>
    <row r="645" spans="1:3" ht="14.4" x14ac:dyDescent="0.3">
      <c r="A645" s="1"/>
      <c r="C645" s="1"/>
    </row>
    <row r="646" spans="1:3" ht="14.4" x14ac:dyDescent="0.3">
      <c r="A646" s="1"/>
      <c r="C646" s="1"/>
    </row>
    <row r="647" spans="1:3" ht="14.4" x14ac:dyDescent="0.3">
      <c r="A647" s="1"/>
      <c r="C647" s="1"/>
    </row>
    <row r="648" spans="1:3" ht="14.4" x14ac:dyDescent="0.3">
      <c r="A648" s="1"/>
      <c r="C648" s="1"/>
    </row>
    <row r="649" spans="1:3" ht="14.4" x14ac:dyDescent="0.3">
      <c r="A649" s="1"/>
      <c r="C649" s="1"/>
    </row>
    <row r="650" spans="1:3" ht="14.4" x14ac:dyDescent="0.3">
      <c r="A650" s="1"/>
      <c r="C650" s="1"/>
    </row>
    <row r="651" spans="1:3" ht="14.4" x14ac:dyDescent="0.3">
      <c r="A651" s="1"/>
      <c r="C651" s="1"/>
    </row>
    <row r="652" spans="1:3" ht="14.4" x14ac:dyDescent="0.3">
      <c r="A652" s="1"/>
      <c r="C652" s="1"/>
    </row>
    <row r="653" spans="1:3" ht="14.4" x14ac:dyDescent="0.3">
      <c r="A653" s="1"/>
      <c r="C653" s="1"/>
    </row>
    <row r="654" spans="1:3" ht="14.4" x14ac:dyDescent="0.3">
      <c r="A654" s="1"/>
      <c r="C654" s="1"/>
    </row>
    <row r="655" spans="1:3" ht="14.4" x14ac:dyDescent="0.3">
      <c r="A655" s="1"/>
      <c r="C655" s="1"/>
    </row>
    <row r="656" spans="1:3" ht="14.4" x14ac:dyDescent="0.3">
      <c r="A656" s="1"/>
      <c r="C656" s="1"/>
    </row>
    <row r="657" spans="1:3" ht="14.4" x14ac:dyDescent="0.3">
      <c r="A657" s="1"/>
      <c r="C657" s="1"/>
    </row>
    <row r="658" spans="1:3" ht="14.4" x14ac:dyDescent="0.3">
      <c r="A658" s="1"/>
      <c r="C658" s="1"/>
    </row>
    <row r="659" spans="1:3" ht="14.4" x14ac:dyDescent="0.3">
      <c r="A659" s="1"/>
      <c r="C659" s="1"/>
    </row>
    <row r="660" spans="1:3" ht="14.4" x14ac:dyDescent="0.3">
      <c r="A660" s="1"/>
      <c r="C660" s="1"/>
    </row>
    <row r="661" spans="1:3" ht="14.4" x14ac:dyDescent="0.3">
      <c r="A661" s="1"/>
      <c r="C661" s="1"/>
    </row>
    <row r="662" spans="1:3" ht="14.4" x14ac:dyDescent="0.3">
      <c r="A662" s="1"/>
      <c r="C662" s="1"/>
    </row>
    <row r="663" spans="1:3" ht="14.4" x14ac:dyDescent="0.3">
      <c r="A663" s="1"/>
      <c r="C663" s="1"/>
    </row>
    <row r="664" spans="1:3" ht="14.4" x14ac:dyDescent="0.3">
      <c r="A664" s="1"/>
      <c r="C664" s="1"/>
    </row>
    <row r="665" spans="1:3" ht="14.4" x14ac:dyDescent="0.3">
      <c r="A665" s="1"/>
      <c r="C665" s="1"/>
    </row>
    <row r="666" spans="1:3" ht="14.4" x14ac:dyDescent="0.3">
      <c r="A666" s="1"/>
      <c r="C666" s="1"/>
    </row>
    <row r="667" spans="1:3" ht="14.4" x14ac:dyDescent="0.3">
      <c r="A667" s="1"/>
      <c r="C667" s="1"/>
    </row>
    <row r="668" spans="1:3" ht="14.4" x14ac:dyDescent="0.3">
      <c r="A668" s="1"/>
      <c r="C668" s="1"/>
    </row>
    <row r="669" spans="1:3" ht="14.4" x14ac:dyDescent="0.3">
      <c r="A669" s="1"/>
      <c r="C669" s="1"/>
    </row>
    <row r="670" spans="1:3" ht="14.4" x14ac:dyDescent="0.3">
      <c r="A670" s="1"/>
      <c r="C670" s="1"/>
    </row>
    <row r="671" spans="1:3" ht="14.4" x14ac:dyDescent="0.3">
      <c r="A671" s="1"/>
      <c r="C671" s="1"/>
    </row>
    <row r="672" spans="1:3" ht="14.4" x14ac:dyDescent="0.3">
      <c r="A672" s="1"/>
      <c r="C672" s="1"/>
    </row>
    <row r="673" spans="1:3" ht="14.4" x14ac:dyDescent="0.3">
      <c r="A673" s="1"/>
      <c r="C673" s="1"/>
    </row>
    <row r="674" spans="1:3" ht="14.4" x14ac:dyDescent="0.3">
      <c r="A674" s="1"/>
      <c r="C674" s="1"/>
    </row>
    <row r="675" spans="1:3" ht="14.4" x14ac:dyDescent="0.3">
      <c r="A675" s="1"/>
      <c r="C675" s="1"/>
    </row>
    <row r="676" spans="1:3" ht="14.4" x14ac:dyDescent="0.3">
      <c r="A676" s="1"/>
      <c r="C676" s="1"/>
    </row>
    <row r="677" spans="1:3" ht="14.4" x14ac:dyDescent="0.3">
      <c r="A677" s="1"/>
      <c r="C677" s="1"/>
    </row>
    <row r="678" spans="1:3" ht="14.4" x14ac:dyDescent="0.3">
      <c r="A678" s="1"/>
      <c r="C678" s="1"/>
    </row>
    <row r="679" spans="1:3" ht="14.4" x14ac:dyDescent="0.3">
      <c r="A679" s="1"/>
      <c r="C679" s="1"/>
    </row>
    <row r="680" spans="1:3" ht="14.4" x14ac:dyDescent="0.3">
      <c r="A680" s="1"/>
      <c r="C680" s="1"/>
    </row>
    <row r="681" spans="1:3" ht="14.4" x14ac:dyDescent="0.3">
      <c r="A681" s="1"/>
      <c r="C681" s="1"/>
    </row>
    <row r="682" spans="1:3" ht="14.4" x14ac:dyDescent="0.3">
      <c r="A682" s="1"/>
      <c r="C682" s="1"/>
    </row>
    <row r="683" spans="1:3" ht="14.4" x14ac:dyDescent="0.3">
      <c r="A683" s="1"/>
      <c r="C683" s="1"/>
    </row>
    <row r="684" spans="1:3" ht="14.4" x14ac:dyDescent="0.3">
      <c r="A684" s="1"/>
      <c r="C684" s="1"/>
    </row>
    <row r="685" spans="1:3" ht="14.4" x14ac:dyDescent="0.3">
      <c r="A685" s="1"/>
      <c r="C685" s="1"/>
    </row>
    <row r="686" spans="1:3" ht="14.4" x14ac:dyDescent="0.3">
      <c r="A686" s="1"/>
      <c r="C686" s="1"/>
    </row>
    <row r="687" spans="1:3" ht="14.4" x14ac:dyDescent="0.3">
      <c r="A687" s="1"/>
      <c r="C687" s="1"/>
    </row>
    <row r="688" spans="1:3" ht="14.4" x14ac:dyDescent="0.3">
      <c r="A688" s="1"/>
      <c r="C688" s="1"/>
    </row>
    <row r="689" spans="1:3" ht="14.4" x14ac:dyDescent="0.3">
      <c r="A689" s="1"/>
      <c r="C689" s="1"/>
    </row>
    <row r="690" spans="1:3" ht="14.4" x14ac:dyDescent="0.3">
      <c r="A690" s="1"/>
      <c r="C690" s="1"/>
    </row>
    <row r="691" spans="1:3" ht="14.4" x14ac:dyDescent="0.3">
      <c r="A691" s="1"/>
      <c r="C691" s="1"/>
    </row>
    <row r="692" spans="1:3" ht="14.4" x14ac:dyDescent="0.3">
      <c r="A692" s="1"/>
      <c r="C692" s="1"/>
    </row>
    <row r="693" spans="1:3" ht="14.4" x14ac:dyDescent="0.3">
      <c r="A693" s="1"/>
      <c r="C693" s="1"/>
    </row>
    <row r="694" spans="1:3" ht="14.4" x14ac:dyDescent="0.3">
      <c r="A694" s="1"/>
      <c r="C694" s="1"/>
    </row>
    <row r="695" spans="1:3" ht="14.4" x14ac:dyDescent="0.3">
      <c r="A695" s="1"/>
      <c r="C695" s="1"/>
    </row>
    <row r="696" spans="1:3" ht="14.4" x14ac:dyDescent="0.3">
      <c r="A696" s="1"/>
      <c r="C696" s="1"/>
    </row>
    <row r="697" spans="1:3" ht="14.4" x14ac:dyDescent="0.3">
      <c r="A697" s="1"/>
      <c r="C697" s="1"/>
    </row>
    <row r="698" spans="1:3" ht="14.4" x14ac:dyDescent="0.3">
      <c r="A698" s="1"/>
      <c r="C698" s="1"/>
    </row>
    <row r="699" spans="1:3" ht="14.4" x14ac:dyDescent="0.3">
      <c r="A699" s="1"/>
      <c r="C699" s="1"/>
    </row>
    <row r="700" spans="1:3" ht="14.4" x14ac:dyDescent="0.3">
      <c r="A700" s="1"/>
      <c r="C700" s="1"/>
    </row>
    <row r="701" spans="1:3" ht="14.4" x14ac:dyDescent="0.3">
      <c r="A701" s="1"/>
      <c r="C701" s="1"/>
    </row>
    <row r="702" spans="1:3" ht="14.4" x14ac:dyDescent="0.3">
      <c r="A702" s="1"/>
      <c r="C702" s="1"/>
    </row>
    <row r="703" spans="1:3" ht="14.4" x14ac:dyDescent="0.3">
      <c r="A703" s="1"/>
      <c r="C703" s="1"/>
    </row>
    <row r="704" spans="1:3" ht="14.4" x14ac:dyDescent="0.3">
      <c r="A704" s="1"/>
      <c r="C704" s="1"/>
    </row>
    <row r="705" spans="1:3" ht="14.4" x14ac:dyDescent="0.3">
      <c r="A705" s="1"/>
      <c r="C705" s="1"/>
    </row>
    <row r="706" spans="1:3" ht="14.4" x14ac:dyDescent="0.3">
      <c r="A706" s="1"/>
      <c r="C706" s="1"/>
    </row>
    <row r="707" spans="1:3" ht="14.4" x14ac:dyDescent="0.3">
      <c r="A707" s="1"/>
      <c r="C707" s="1"/>
    </row>
    <row r="708" spans="1:3" ht="14.4" x14ac:dyDescent="0.3">
      <c r="A708" s="1"/>
      <c r="C708" s="1"/>
    </row>
    <row r="709" spans="1:3" ht="14.4" x14ac:dyDescent="0.3">
      <c r="A709" s="1"/>
      <c r="C709" s="1"/>
    </row>
    <row r="710" spans="1:3" ht="14.4" x14ac:dyDescent="0.3">
      <c r="A710" s="1"/>
      <c r="C710" s="1"/>
    </row>
    <row r="711" spans="1:3" ht="14.4" x14ac:dyDescent="0.3">
      <c r="A711" s="1"/>
      <c r="C711" s="1"/>
    </row>
    <row r="712" spans="1:3" ht="14.4" x14ac:dyDescent="0.3">
      <c r="A712" s="1"/>
      <c r="C712" s="1"/>
    </row>
    <row r="713" spans="1:3" ht="14.4" x14ac:dyDescent="0.3">
      <c r="A713" s="1"/>
      <c r="C713" s="1"/>
    </row>
    <row r="714" spans="1:3" ht="14.4" x14ac:dyDescent="0.3">
      <c r="A714" s="1"/>
      <c r="C714" s="1"/>
    </row>
    <row r="715" spans="1:3" ht="14.4" x14ac:dyDescent="0.3">
      <c r="A715" s="1"/>
      <c r="C715" s="1"/>
    </row>
    <row r="716" spans="1:3" ht="14.4" x14ac:dyDescent="0.3">
      <c r="A716" s="1"/>
      <c r="C716" s="1"/>
    </row>
    <row r="717" spans="1:3" ht="14.4" x14ac:dyDescent="0.3">
      <c r="A717" s="1"/>
      <c r="C717" s="1"/>
    </row>
    <row r="718" spans="1:3" ht="14.4" x14ac:dyDescent="0.3">
      <c r="A718" s="1"/>
      <c r="C718" s="1"/>
    </row>
    <row r="719" spans="1:3" ht="14.4" x14ac:dyDescent="0.3">
      <c r="A719" s="1"/>
      <c r="C719" s="1"/>
    </row>
    <row r="720" spans="1:3" ht="14.4" x14ac:dyDescent="0.3">
      <c r="A720" s="1"/>
      <c r="C720" s="1"/>
    </row>
    <row r="721" spans="1:3" ht="14.4" x14ac:dyDescent="0.3">
      <c r="A721" s="1"/>
      <c r="C721" s="1"/>
    </row>
    <row r="722" spans="1:3" ht="14.4" x14ac:dyDescent="0.3">
      <c r="A722" s="1"/>
      <c r="C722" s="1"/>
    </row>
    <row r="723" spans="1:3" ht="14.4" x14ac:dyDescent="0.3">
      <c r="A723" s="1"/>
      <c r="C723" s="1"/>
    </row>
    <row r="724" spans="1:3" ht="14.4" x14ac:dyDescent="0.3">
      <c r="A724" s="1"/>
      <c r="C724" s="1"/>
    </row>
    <row r="725" spans="1:3" ht="14.4" x14ac:dyDescent="0.3">
      <c r="A725" s="1"/>
      <c r="C725" s="1"/>
    </row>
    <row r="726" spans="1:3" ht="14.4" x14ac:dyDescent="0.3">
      <c r="A726" s="1"/>
      <c r="C726" s="1"/>
    </row>
    <row r="727" spans="1:3" ht="14.4" x14ac:dyDescent="0.3">
      <c r="A727" s="1"/>
      <c r="C727" s="1"/>
    </row>
    <row r="728" spans="1:3" ht="14.4" x14ac:dyDescent="0.3">
      <c r="A728" s="1"/>
      <c r="C728" s="1"/>
    </row>
    <row r="729" spans="1:3" ht="14.4" x14ac:dyDescent="0.3">
      <c r="A729" s="1"/>
      <c r="C729" s="1"/>
    </row>
    <row r="730" spans="1:3" ht="14.4" x14ac:dyDescent="0.3">
      <c r="A730" s="1"/>
      <c r="C730" s="1"/>
    </row>
    <row r="731" spans="1:3" ht="14.4" x14ac:dyDescent="0.3">
      <c r="A731" s="1"/>
      <c r="C731" s="1"/>
    </row>
    <row r="732" spans="1:3" ht="14.4" x14ac:dyDescent="0.3">
      <c r="A732" s="1"/>
      <c r="C732" s="1"/>
    </row>
    <row r="733" spans="1:3" ht="14.4" x14ac:dyDescent="0.3">
      <c r="A733" s="1"/>
      <c r="C733" s="1"/>
    </row>
    <row r="734" spans="1:3" ht="14.4" x14ac:dyDescent="0.3">
      <c r="A734" s="1"/>
      <c r="C734" s="1"/>
    </row>
    <row r="735" spans="1:3" ht="14.4" x14ac:dyDescent="0.3">
      <c r="A735" s="1"/>
      <c r="C735" s="1"/>
    </row>
    <row r="736" spans="1:3" ht="14.4" x14ac:dyDescent="0.3">
      <c r="A736" s="1"/>
      <c r="C736" s="1"/>
    </row>
    <row r="737" spans="1:3" ht="14.4" x14ac:dyDescent="0.3">
      <c r="A737" s="1"/>
      <c r="C737" s="1"/>
    </row>
    <row r="738" spans="1:3" ht="14.4" x14ac:dyDescent="0.3">
      <c r="A738" s="1"/>
      <c r="C738" s="1"/>
    </row>
    <row r="739" spans="1:3" ht="14.4" x14ac:dyDescent="0.3">
      <c r="A739" s="1"/>
      <c r="C739" s="1"/>
    </row>
    <row r="740" spans="1:3" ht="14.4" x14ac:dyDescent="0.3">
      <c r="A740" s="1"/>
      <c r="C740" s="1"/>
    </row>
    <row r="741" spans="1:3" ht="14.4" x14ac:dyDescent="0.3">
      <c r="A741" s="1"/>
      <c r="C741" s="1"/>
    </row>
    <row r="742" spans="1:3" ht="14.4" x14ac:dyDescent="0.3">
      <c r="A742" s="1"/>
      <c r="C742" s="1"/>
    </row>
    <row r="743" spans="1:3" ht="14.4" x14ac:dyDescent="0.3">
      <c r="A743" s="1"/>
      <c r="C743" s="1"/>
    </row>
    <row r="744" spans="1:3" ht="14.4" x14ac:dyDescent="0.3">
      <c r="A744" s="1"/>
      <c r="C744" s="1"/>
    </row>
    <row r="745" spans="1:3" ht="14.4" x14ac:dyDescent="0.3">
      <c r="A745" s="1"/>
      <c r="C745" s="1"/>
    </row>
    <row r="746" spans="1:3" ht="14.4" x14ac:dyDescent="0.3">
      <c r="A746" s="1"/>
      <c r="C746" s="1"/>
    </row>
    <row r="747" spans="1:3" ht="14.4" x14ac:dyDescent="0.3">
      <c r="A747" s="1"/>
      <c r="C747" s="1"/>
    </row>
    <row r="748" spans="1:3" ht="14.4" x14ac:dyDescent="0.3">
      <c r="A748" s="1"/>
      <c r="C748" s="1"/>
    </row>
    <row r="749" spans="1:3" ht="14.4" x14ac:dyDescent="0.3">
      <c r="A749" s="1"/>
      <c r="C749" s="1"/>
    </row>
    <row r="750" spans="1:3" ht="14.4" x14ac:dyDescent="0.3">
      <c r="A750" s="1"/>
      <c r="C750" s="1"/>
    </row>
    <row r="751" spans="1:3" ht="14.4" x14ac:dyDescent="0.3">
      <c r="A751" s="1"/>
      <c r="C751" s="1"/>
    </row>
    <row r="752" spans="1:3" ht="14.4" x14ac:dyDescent="0.3">
      <c r="A752" s="1"/>
      <c r="C752" s="1"/>
    </row>
    <row r="753" spans="1:3" ht="14.4" x14ac:dyDescent="0.3">
      <c r="A753" s="1"/>
      <c r="C753" s="1"/>
    </row>
    <row r="754" spans="1:3" ht="14.4" x14ac:dyDescent="0.3">
      <c r="A754" s="1"/>
      <c r="C754" s="1"/>
    </row>
    <row r="755" spans="1:3" ht="14.4" x14ac:dyDescent="0.3">
      <c r="A755" s="1"/>
      <c r="C755" s="1"/>
    </row>
    <row r="756" spans="1:3" ht="14.4" x14ac:dyDescent="0.3">
      <c r="A756" s="1"/>
      <c r="C756" s="1"/>
    </row>
    <row r="757" spans="1:3" ht="14.4" x14ac:dyDescent="0.3">
      <c r="A757" s="1"/>
      <c r="C757" s="1"/>
    </row>
    <row r="758" spans="1:3" ht="14.4" x14ac:dyDescent="0.3">
      <c r="A758" s="1"/>
      <c r="C758" s="1"/>
    </row>
    <row r="759" spans="1:3" ht="14.4" x14ac:dyDescent="0.3">
      <c r="A759" s="1"/>
      <c r="C759" s="1"/>
    </row>
    <row r="760" spans="1:3" ht="14.4" x14ac:dyDescent="0.3">
      <c r="A760" s="1"/>
      <c r="C760" s="1"/>
    </row>
    <row r="761" spans="1:3" ht="14.4" x14ac:dyDescent="0.3">
      <c r="A761" s="1"/>
      <c r="C761" s="1"/>
    </row>
    <row r="762" spans="1:3" ht="14.4" x14ac:dyDescent="0.3">
      <c r="A762" s="1"/>
      <c r="C762" s="1"/>
    </row>
    <row r="763" spans="1:3" ht="14.4" x14ac:dyDescent="0.3">
      <c r="A763" s="1"/>
      <c r="C763" s="1"/>
    </row>
    <row r="764" spans="1:3" ht="14.4" x14ac:dyDescent="0.3">
      <c r="A764" s="1"/>
      <c r="C764" s="1"/>
    </row>
    <row r="765" spans="1:3" ht="14.4" x14ac:dyDescent="0.3">
      <c r="A765" s="1"/>
      <c r="C765" s="1"/>
    </row>
    <row r="766" spans="1:3" ht="14.4" x14ac:dyDescent="0.3">
      <c r="A766" s="1"/>
      <c r="C766" s="1"/>
    </row>
    <row r="767" spans="1:3" ht="14.4" x14ac:dyDescent="0.3">
      <c r="A767" s="1"/>
      <c r="C767" s="1"/>
    </row>
    <row r="768" spans="1:3" ht="14.4" x14ac:dyDescent="0.3">
      <c r="A768" s="1"/>
      <c r="C768" s="1"/>
    </row>
    <row r="769" spans="1:3" ht="14.4" x14ac:dyDescent="0.3">
      <c r="A769" s="1"/>
      <c r="C769" s="1"/>
    </row>
    <row r="770" spans="1:3" ht="14.4" x14ac:dyDescent="0.3">
      <c r="A770" s="1"/>
      <c r="C770" s="1"/>
    </row>
    <row r="771" spans="1:3" ht="14.4" x14ac:dyDescent="0.3">
      <c r="A771" s="1"/>
      <c r="C771" s="1"/>
    </row>
    <row r="772" spans="1:3" ht="14.4" x14ac:dyDescent="0.3">
      <c r="A772" s="1"/>
      <c r="C772" s="1"/>
    </row>
    <row r="773" spans="1:3" ht="14.4" x14ac:dyDescent="0.3">
      <c r="A773" s="1"/>
      <c r="C773" s="1"/>
    </row>
    <row r="774" spans="1:3" ht="14.4" x14ac:dyDescent="0.3">
      <c r="A774" s="1"/>
      <c r="C774" s="1"/>
    </row>
    <row r="775" spans="1:3" ht="14.4" x14ac:dyDescent="0.3">
      <c r="A775" s="1"/>
      <c r="C775" s="1"/>
    </row>
    <row r="776" spans="1:3" ht="14.4" x14ac:dyDescent="0.3">
      <c r="A776" s="1"/>
      <c r="C776" s="1"/>
    </row>
    <row r="777" spans="1:3" ht="14.4" x14ac:dyDescent="0.3">
      <c r="A777" s="1"/>
      <c r="C777" s="1"/>
    </row>
    <row r="778" spans="1:3" ht="14.4" x14ac:dyDescent="0.3">
      <c r="A778" s="1"/>
      <c r="C778" s="1"/>
    </row>
    <row r="779" spans="1:3" ht="14.4" x14ac:dyDescent="0.3">
      <c r="A779" s="1"/>
      <c r="C779" s="1"/>
    </row>
    <row r="780" spans="1:3" ht="14.4" x14ac:dyDescent="0.3">
      <c r="A780" s="1"/>
      <c r="C780" s="1"/>
    </row>
    <row r="781" spans="1:3" ht="14.4" x14ac:dyDescent="0.3">
      <c r="A781" s="1"/>
      <c r="C781" s="1"/>
    </row>
    <row r="782" spans="1:3" ht="14.4" x14ac:dyDescent="0.3">
      <c r="A782" s="1"/>
      <c r="C782" s="1"/>
    </row>
    <row r="783" spans="1:3" ht="14.4" x14ac:dyDescent="0.3">
      <c r="A783" s="1"/>
      <c r="C783" s="1"/>
    </row>
    <row r="784" spans="1:3" ht="14.4" x14ac:dyDescent="0.3">
      <c r="A784" s="1"/>
      <c r="C784" s="1"/>
    </row>
    <row r="785" spans="1:3" ht="14.4" x14ac:dyDescent="0.3">
      <c r="A785" s="1"/>
      <c r="C785" s="1"/>
    </row>
    <row r="786" spans="1:3" ht="14.4" x14ac:dyDescent="0.3">
      <c r="A786" s="1"/>
      <c r="C786" s="1"/>
    </row>
    <row r="787" spans="1:3" ht="14.4" x14ac:dyDescent="0.3">
      <c r="A787" s="1"/>
      <c r="C787" s="1"/>
    </row>
    <row r="788" spans="1:3" ht="14.4" x14ac:dyDescent="0.3">
      <c r="A788" s="1"/>
      <c r="C788" s="1"/>
    </row>
    <row r="789" spans="1:3" ht="14.4" x14ac:dyDescent="0.3">
      <c r="A789" s="1"/>
      <c r="C789" s="1"/>
    </row>
    <row r="790" spans="1:3" ht="14.4" x14ac:dyDescent="0.3">
      <c r="A790" s="1"/>
      <c r="C790" s="1"/>
    </row>
    <row r="791" spans="1:3" ht="14.4" x14ac:dyDescent="0.3">
      <c r="A791" s="1"/>
      <c r="C791" s="1"/>
    </row>
    <row r="792" spans="1:3" ht="14.4" x14ac:dyDescent="0.3">
      <c r="A792" s="1"/>
      <c r="C792" s="1"/>
    </row>
    <row r="793" spans="1:3" ht="14.4" x14ac:dyDescent="0.3">
      <c r="A793" s="1"/>
      <c r="C793" s="1"/>
    </row>
    <row r="794" spans="1:3" ht="14.4" x14ac:dyDescent="0.3">
      <c r="A794" s="1"/>
      <c r="C794" s="1"/>
    </row>
    <row r="795" spans="1:3" ht="14.4" x14ac:dyDescent="0.3">
      <c r="A795" s="1"/>
      <c r="C795" s="1"/>
    </row>
    <row r="796" spans="1:3" ht="14.4" x14ac:dyDescent="0.3">
      <c r="A796" s="1"/>
      <c r="C796" s="1"/>
    </row>
    <row r="797" spans="1:3" ht="14.4" x14ac:dyDescent="0.3">
      <c r="A797" s="1"/>
      <c r="C797" s="1"/>
    </row>
    <row r="798" spans="1:3" ht="14.4" x14ac:dyDescent="0.3">
      <c r="A798" s="1"/>
      <c r="C798" s="1"/>
    </row>
    <row r="799" spans="1:3" ht="14.4" x14ac:dyDescent="0.3">
      <c r="A799" s="1"/>
      <c r="C799" s="1"/>
    </row>
    <row r="800" spans="1:3" ht="14.4" x14ac:dyDescent="0.3">
      <c r="A800" s="1"/>
      <c r="C800" s="1"/>
    </row>
    <row r="801" spans="1:3" ht="14.4" x14ac:dyDescent="0.3">
      <c r="A801" s="1"/>
      <c r="C801" s="1"/>
    </row>
    <row r="802" spans="1:3" ht="14.4" x14ac:dyDescent="0.3">
      <c r="A802" s="1"/>
      <c r="C802" s="1"/>
    </row>
    <row r="803" spans="1:3" ht="14.4" x14ac:dyDescent="0.3">
      <c r="A803" s="1"/>
      <c r="C803" s="1"/>
    </row>
    <row r="804" spans="1:3" ht="14.4" x14ac:dyDescent="0.3">
      <c r="A804" s="1"/>
      <c r="C804" s="1"/>
    </row>
    <row r="805" spans="1:3" ht="14.4" x14ac:dyDescent="0.3">
      <c r="A805" s="1"/>
      <c r="C805" s="1"/>
    </row>
    <row r="806" spans="1:3" ht="14.4" x14ac:dyDescent="0.3">
      <c r="A806" s="1"/>
      <c r="C806" s="1"/>
    </row>
    <row r="807" spans="1:3" ht="14.4" x14ac:dyDescent="0.3">
      <c r="A807" s="1"/>
      <c r="C807" s="1"/>
    </row>
    <row r="808" spans="1:3" ht="14.4" x14ac:dyDescent="0.3">
      <c r="A808" s="1"/>
      <c r="C808" s="1"/>
    </row>
    <row r="809" spans="1:3" ht="14.4" x14ac:dyDescent="0.3">
      <c r="A809" s="1"/>
      <c r="C809" s="1"/>
    </row>
    <row r="810" spans="1:3" ht="14.4" x14ac:dyDescent="0.3">
      <c r="A810" s="1"/>
      <c r="C810" s="1"/>
    </row>
    <row r="811" spans="1:3" ht="14.4" x14ac:dyDescent="0.3">
      <c r="A811" s="1"/>
      <c r="C811" s="1"/>
    </row>
    <row r="812" spans="1:3" ht="14.4" x14ac:dyDescent="0.3">
      <c r="A812" s="1"/>
      <c r="C812" s="1"/>
    </row>
    <row r="813" spans="1:3" ht="14.4" x14ac:dyDescent="0.3">
      <c r="A813" s="1"/>
      <c r="C813" s="1"/>
    </row>
    <row r="814" spans="1:3" ht="14.4" x14ac:dyDescent="0.3">
      <c r="A814" s="1"/>
      <c r="C814" s="1"/>
    </row>
    <row r="815" spans="1:3" ht="14.4" x14ac:dyDescent="0.3">
      <c r="A815" s="1"/>
      <c r="C815" s="1"/>
    </row>
    <row r="816" spans="1:3" ht="14.4" x14ac:dyDescent="0.3">
      <c r="A816" s="1"/>
      <c r="C816" s="1"/>
    </row>
    <row r="817" spans="1:3" ht="14.4" x14ac:dyDescent="0.3">
      <c r="A817" s="1"/>
      <c r="C817" s="1"/>
    </row>
    <row r="818" spans="1:3" ht="14.4" x14ac:dyDescent="0.3">
      <c r="A818" s="1"/>
      <c r="C818" s="1"/>
    </row>
    <row r="819" spans="1:3" ht="14.4" x14ac:dyDescent="0.3">
      <c r="A819" s="1"/>
      <c r="C819" s="1"/>
    </row>
    <row r="820" spans="1:3" ht="14.4" x14ac:dyDescent="0.3">
      <c r="A820" s="1"/>
      <c r="C820" s="1"/>
    </row>
    <row r="821" spans="1:3" ht="14.4" x14ac:dyDescent="0.3">
      <c r="A821" s="1"/>
      <c r="C821" s="1"/>
    </row>
    <row r="822" spans="1:3" ht="14.4" x14ac:dyDescent="0.3">
      <c r="A822" s="1"/>
      <c r="C822" s="1"/>
    </row>
    <row r="823" spans="1:3" ht="14.4" x14ac:dyDescent="0.3">
      <c r="A823" s="1"/>
      <c r="C823" s="1"/>
    </row>
    <row r="824" spans="1:3" ht="14.4" x14ac:dyDescent="0.3">
      <c r="A824" s="1"/>
      <c r="C824" s="1"/>
    </row>
    <row r="825" spans="1:3" ht="14.4" x14ac:dyDescent="0.3">
      <c r="A825" s="1"/>
      <c r="C825" s="1"/>
    </row>
    <row r="826" spans="1:3" ht="14.4" x14ac:dyDescent="0.3">
      <c r="A826" s="1"/>
      <c r="C826" s="1"/>
    </row>
    <row r="827" spans="1:3" ht="14.4" x14ac:dyDescent="0.3">
      <c r="A827" s="1"/>
      <c r="C827" s="1"/>
    </row>
    <row r="828" spans="1:3" ht="14.4" x14ac:dyDescent="0.3">
      <c r="A828" s="1"/>
      <c r="C828" s="1"/>
    </row>
    <row r="829" spans="1:3" ht="14.4" x14ac:dyDescent="0.3">
      <c r="A829" s="1"/>
      <c r="C829" s="1"/>
    </row>
    <row r="830" spans="1:3" ht="14.4" x14ac:dyDescent="0.3">
      <c r="A830" s="1"/>
      <c r="C830" s="1"/>
    </row>
    <row r="831" spans="1:3" ht="14.4" x14ac:dyDescent="0.3">
      <c r="A831" s="1"/>
      <c r="C831" s="1"/>
    </row>
    <row r="832" spans="1:3" ht="14.4" x14ac:dyDescent="0.3">
      <c r="A832" s="1"/>
      <c r="C832" s="1"/>
    </row>
    <row r="833" spans="1:3" ht="14.4" x14ac:dyDescent="0.3">
      <c r="A833" s="1"/>
      <c r="C833" s="1"/>
    </row>
    <row r="834" spans="1:3" ht="14.4" x14ac:dyDescent="0.3">
      <c r="A834" s="1"/>
      <c r="C834" s="1"/>
    </row>
    <row r="835" spans="1:3" ht="14.4" x14ac:dyDescent="0.3">
      <c r="A835" s="1"/>
      <c r="C835" s="1"/>
    </row>
    <row r="836" spans="1:3" ht="14.4" x14ac:dyDescent="0.3">
      <c r="A836" s="1"/>
      <c r="C836" s="1"/>
    </row>
    <row r="837" spans="1:3" ht="14.4" x14ac:dyDescent="0.3">
      <c r="A837" s="1"/>
      <c r="C837" s="1"/>
    </row>
    <row r="838" spans="1:3" ht="14.4" x14ac:dyDescent="0.3">
      <c r="A838" s="1"/>
      <c r="C838" s="1"/>
    </row>
    <row r="839" spans="1:3" ht="14.4" x14ac:dyDescent="0.3">
      <c r="A839" s="1"/>
      <c r="C839" s="1"/>
    </row>
    <row r="840" spans="1:3" ht="14.4" x14ac:dyDescent="0.3">
      <c r="A840" s="1"/>
      <c r="C840" s="1"/>
    </row>
    <row r="841" spans="1:3" ht="14.4" x14ac:dyDescent="0.3">
      <c r="A841" s="1"/>
      <c r="C841" s="1"/>
    </row>
    <row r="842" spans="1:3" ht="14.4" x14ac:dyDescent="0.3">
      <c r="A842" s="1"/>
      <c r="C842" s="1"/>
    </row>
    <row r="843" spans="1:3" ht="14.4" x14ac:dyDescent="0.3">
      <c r="A843" s="1"/>
      <c r="C843" s="1"/>
    </row>
    <row r="844" spans="1:3" ht="14.4" x14ac:dyDescent="0.3">
      <c r="A844" s="1"/>
      <c r="C844" s="1"/>
    </row>
    <row r="845" spans="1:3" ht="14.4" x14ac:dyDescent="0.3">
      <c r="A845" s="1"/>
      <c r="C845" s="1"/>
    </row>
    <row r="846" spans="1:3" ht="14.4" x14ac:dyDescent="0.3">
      <c r="A846" s="1"/>
      <c r="C846" s="1"/>
    </row>
    <row r="847" spans="1:3" ht="14.4" x14ac:dyDescent="0.3">
      <c r="A847" s="1"/>
      <c r="C847" s="1"/>
    </row>
    <row r="848" spans="1:3" ht="14.4" x14ac:dyDescent="0.3">
      <c r="A848" s="1"/>
      <c r="C848" s="1"/>
    </row>
    <row r="849" spans="1:3" ht="14.4" x14ac:dyDescent="0.3">
      <c r="A849" s="1"/>
      <c r="C849" s="1"/>
    </row>
    <row r="850" spans="1:3" ht="14.4" x14ac:dyDescent="0.3">
      <c r="A850" s="1"/>
      <c r="C850" s="1"/>
    </row>
    <row r="851" spans="1:3" ht="14.4" x14ac:dyDescent="0.3">
      <c r="A851" s="1"/>
      <c r="C851" s="1"/>
    </row>
    <row r="852" spans="1:3" ht="14.4" x14ac:dyDescent="0.3">
      <c r="A852" s="1"/>
      <c r="C852" s="1"/>
    </row>
    <row r="853" spans="1:3" ht="14.4" x14ac:dyDescent="0.3">
      <c r="A853" s="1"/>
      <c r="C853" s="1"/>
    </row>
    <row r="854" spans="1:3" ht="14.4" x14ac:dyDescent="0.3">
      <c r="A854" s="1"/>
      <c r="C854" s="1"/>
    </row>
    <row r="855" spans="1:3" ht="14.4" x14ac:dyDescent="0.3">
      <c r="A855" s="1"/>
      <c r="C855" s="1"/>
    </row>
    <row r="856" spans="1:3" ht="14.4" x14ac:dyDescent="0.3">
      <c r="A856" s="1"/>
      <c r="C856" s="1"/>
    </row>
    <row r="857" spans="1:3" ht="14.4" x14ac:dyDescent="0.3">
      <c r="A857" s="1"/>
      <c r="C857" s="1"/>
    </row>
    <row r="858" spans="1:3" ht="14.4" x14ac:dyDescent="0.3">
      <c r="A858" s="1"/>
      <c r="C858" s="1"/>
    </row>
    <row r="859" spans="1:3" ht="14.4" x14ac:dyDescent="0.3">
      <c r="A859" s="1"/>
      <c r="C859" s="1"/>
    </row>
    <row r="860" spans="1:3" ht="14.4" x14ac:dyDescent="0.3">
      <c r="A860" s="1"/>
      <c r="C860" s="1"/>
    </row>
    <row r="861" spans="1:3" ht="14.4" x14ac:dyDescent="0.3">
      <c r="A861" s="1"/>
      <c r="C861" s="1"/>
    </row>
    <row r="862" spans="1:3" ht="14.4" x14ac:dyDescent="0.3">
      <c r="A862" s="1"/>
      <c r="C862" s="1"/>
    </row>
    <row r="863" spans="1:3" ht="14.4" x14ac:dyDescent="0.3">
      <c r="A863" s="1"/>
      <c r="C863" s="1"/>
    </row>
    <row r="864" spans="1:3" ht="14.4" x14ac:dyDescent="0.3">
      <c r="A864" s="1"/>
      <c r="C864" s="1"/>
    </row>
    <row r="865" spans="1:3" ht="14.4" x14ac:dyDescent="0.3">
      <c r="A865" s="1"/>
      <c r="C865" s="1"/>
    </row>
    <row r="866" spans="1:3" ht="14.4" x14ac:dyDescent="0.3">
      <c r="A866" s="1"/>
      <c r="C866" s="1"/>
    </row>
    <row r="867" spans="1:3" ht="14.4" x14ac:dyDescent="0.3">
      <c r="A867" s="1"/>
      <c r="C867" s="1"/>
    </row>
    <row r="868" spans="1:3" ht="14.4" x14ac:dyDescent="0.3">
      <c r="A868" s="1"/>
      <c r="C868" s="1"/>
    </row>
    <row r="869" spans="1:3" ht="14.4" x14ac:dyDescent="0.3">
      <c r="A869" s="1"/>
      <c r="C869" s="1"/>
    </row>
    <row r="870" spans="1:3" ht="14.4" x14ac:dyDescent="0.3">
      <c r="A870" s="1"/>
      <c r="C870" s="1"/>
    </row>
    <row r="871" spans="1:3" ht="14.4" x14ac:dyDescent="0.3">
      <c r="A871" s="1"/>
      <c r="C871" s="1"/>
    </row>
    <row r="872" spans="1:3" ht="14.4" x14ac:dyDescent="0.3">
      <c r="A872" s="1"/>
      <c r="C872" s="1"/>
    </row>
    <row r="873" spans="1:3" ht="14.4" x14ac:dyDescent="0.3">
      <c r="A873" s="1"/>
      <c r="C873" s="1"/>
    </row>
    <row r="874" spans="1:3" ht="14.4" x14ac:dyDescent="0.3">
      <c r="A874" s="1"/>
      <c r="C874" s="1"/>
    </row>
    <row r="875" spans="1:3" ht="14.4" x14ac:dyDescent="0.3">
      <c r="A875" s="1"/>
      <c r="C875" s="1"/>
    </row>
    <row r="876" spans="1:3" ht="14.4" x14ac:dyDescent="0.3">
      <c r="A876" s="1"/>
      <c r="C876" s="1"/>
    </row>
    <row r="877" spans="1:3" ht="14.4" x14ac:dyDescent="0.3">
      <c r="A877" s="1"/>
      <c r="C877" s="1"/>
    </row>
    <row r="878" spans="1:3" ht="14.4" x14ac:dyDescent="0.3">
      <c r="A878" s="1"/>
      <c r="C878" s="1"/>
    </row>
    <row r="879" spans="1:3" ht="14.4" x14ac:dyDescent="0.3">
      <c r="A879" s="1"/>
      <c r="C879" s="1"/>
    </row>
    <row r="880" spans="1:3" ht="14.4" x14ac:dyDescent="0.3">
      <c r="A880" s="1"/>
      <c r="C880" s="1"/>
    </row>
    <row r="881" spans="1:3" ht="14.4" x14ac:dyDescent="0.3">
      <c r="A881" s="1"/>
      <c r="C881" s="1"/>
    </row>
    <row r="882" spans="1:3" ht="14.4" x14ac:dyDescent="0.3">
      <c r="A882" s="1"/>
      <c r="C882" s="1"/>
    </row>
    <row r="883" spans="1:3" ht="14.4" x14ac:dyDescent="0.3">
      <c r="A883" s="1"/>
      <c r="C883" s="1"/>
    </row>
    <row r="884" spans="1:3" ht="14.4" x14ac:dyDescent="0.3">
      <c r="A884" s="1"/>
      <c r="C884" s="1"/>
    </row>
    <row r="885" spans="1:3" ht="14.4" x14ac:dyDescent="0.3">
      <c r="A885" s="1"/>
      <c r="C885" s="1"/>
    </row>
    <row r="886" spans="1:3" ht="14.4" x14ac:dyDescent="0.3">
      <c r="A886" s="1"/>
      <c r="C886" s="1"/>
    </row>
    <row r="887" spans="1:3" ht="14.4" x14ac:dyDescent="0.3">
      <c r="A887" s="1"/>
      <c r="C887" s="1"/>
    </row>
    <row r="888" spans="1:3" ht="14.4" x14ac:dyDescent="0.3">
      <c r="A888" s="1"/>
      <c r="C888" s="1"/>
    </row>
    <row r="889" spans="1:3" ht="14.4" x14ac:dyDescent="0.3">
      <c r="A889" s="1"/>
      <c r="C889" s="1"/>
    </row>
    <row r="890" spans="1:3" ht="14.4" x14ac:dyDescent="0.3">
      <c r="A890" s="1"/>
      <c r="C890" s="1"/>
    </row>
    <row r="891" spans="1:3" ht="14.4" x14ac:dyDescent="0.3">
      <c r="A891" s="1"/>
      <c r="C891" s="1"/>
    </row>
    <row r="892" spans="1:3" ht="14.4" x14ac:dyDescent="0.3">
      <c r="A892" s="1"/>
      <c r="C892" s="1"/>
    </row>
    <row r="893" spans="1:3" ht="14.4" x14ac:dyDescent="0.3">
      <c r="A893" s="1"/>
      <c r="C893" s="1"/>
    </row>
    <row r="894" spans="1:3" ht="14.4" x14ac:dyDescent="0.3">
      <c r="A894" s="1"/>
      <c r="C894" s="1"/>
    </row>
    <row r="895" spans="1:3" ht="14.4" x14ac:dyDescent="0.3">
      <c r="A895" s="1"/>
      <c r="C895" s="1"/>
    </row>
    <row r="896" spans="1:3" ht="14.4" x14ac:dyDescent="0.3">
      <c r="A896" s="1"/>
      <c r="C896" s="1"/>
    </row>
    <row r="897" spans="1:3" ht="14.4" x14ac:dyDescent="0.3">
      <c r="A897" s="1"/>
      <c r="C897" s="1"/>
    </row>
    <row r="898" spans="1:3" ht="14.4" x14ac:dyDescent="0.3">
      <c r="A898" s="1"/>
      <c r="C898" s="1"/>
    </row>
    <row r="899" spans="1:3" ht="14.4" x14ac:dyDescent="0.3">
      <c r="A899" s="1"/>
      <c r="C899" s="1"/>
    </row>
    <row r="900" spans="1:3" ht="14.4" x14ac:dyDescent="0.3">
      <c r="A900" s="1"/>
      <c r="C900" s="1"/>
    </row>
    <row r="901" spans="1:3" ht="14.4" x14ac:dyDescent="0.3">
      <c r="A901" s="1"/>
      <c r="C901" s="1"/>
    </row>
    <row r="902" spans="1:3" ht="14.4" x14ac:dyDescent="0.3">
      <c r="A902" s="1"/>
      <c r="C902" s="1"/>
    </row>
    <row r="903" spans="1:3" ht="14.4" x14ac:dyDescent="0.3">
      <c r="A903" s="1"/>
      <c r="C903" s="1"/>
    </row>
    <row r="904" spans="1:3" ht="14.4" x14ac:dyDescent="0.3">
      <c r="A904" s="1"/>
      <c r="C904" s="1"/>
    </row>
    <row r="905" spans="1:3" ht="14.4" x14ac:dyDescent="0.3">
      <c r="A905" s="1"/>
      <c r="C905" s="1"/>
    </row>
    <row r="906" spans="1:3" ht="14.4" x14ac:dyDescent="0.3">
      <c r="A906" s="1"/>
      <c r="C906" s="1"/>
    </row>
    <row r="907" spans="1:3" ht="14.4" x14ac:dyDescent="0.3">
      <c r="A907" s="1"/>
      <c r="C907" s="1"/>
    </row>
    <row r="908" spans="1:3" ht="14.4" x14ac:dyDescent="0.3">
      <c r="A908" s="1"/>
      <c r="C908" s="1"/>
    </row>
    <row r="909" spans="1:3" ht="14.4" x14ac:dyDescent="0.3">
      <c r="A909" s="1"/>
      <c r="C909" s="1"/>
    </row>
    <row r="910" spans="1:3" ht="14.4" x14ac:dyDescent="0.3">
      <c r="A910" s="1"/>
      <c r="C910" s="1"/>
    </row>
    <row r="911" spans="1:3" ht="14.4" x14ac:dyDescent="0.3">
      <c r="A911" s="1"/>
      <c r="C911" s="1"/>
    </row>
    <row r="912" spans="1:3" ht="14.4" x14ac:dyDescent="0.3">
      <c r="A912" s="1"/>
      <c r="C912" s="1"/>
    </row>
    <row r="913" spans="1:3" ht="14.4" x14ac:dyDescent="0.3">
      <c r="A913" s="1"/>
      <c r="C913" s="1"/>
    </row>
    <row r="914" spans="1:3" ht="14.4" x14ac:dyDescent="0.3">
      <c r="A914" s="1"/>
      <c r="C914" s="1"/>
    </row>
    <row r="915" spans="1:3" ht="14.4" x14ac:dyDescent="0.3">
      <c r="A915" s="1"/>
      <c r="C915" s="1"/>
    </row>
    <row r="916" spans="1:3" ht="14.4" x14ac:dyDescent="0.3">
      <c r="A916" s="1"/>
      <c r="C916" s="1"/>
    </row>
    <row r="917" spans="1:3" ht="14.4" x14ac:dyDescent="0.3">
      <c r="A917" s="1"/>
      <c r="C917" s="1"/>
    </row>
    <row r="918" spans="1:3" ht="14.4" x14ac:dyDescent="0.3">
      <c r="A918" s="1"/>
      <c r="C918" s="1"/>
    </row>
    <row r="919" spans="1:3" ht="14.4" x14ac:dyDescent="0.3">
      <c r="A919" s="1"/>
      <c r="C919" s="1"/>
    </row>
  </sheetData>
  <pageMargins left="0.7" right="0.7" top="0.75" bottom="0.75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 Sabado </vt:lpstr>
      <vt:lpstr>II Diario </vt:lpstr>
      <vt:lpstr>VI Diario</vt:lpstr>
      <vt:lpstr>Geobiologia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Biolo</dc:creator>
  <cp:keywords/>
  <dc:description/>
  <cp:lastModifiedBy>EFPEM</cp:lastModifiedBy>
  <cp:revision/>
  <dcterms:created xsi:type="dcterms:W3CDTF">2017-10-31T16:15:10Z</dcterms:created>
  <dcterms:modified xsi:type="dcterms:W3CDTF">2017-11-02T23:54:56Z</dcterms:modified>
  <cp:category/>
  <cp:contentStatus/>
</cp:coreProperties>
</file>